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ZIL_Rybnik\Obszar Pracowników\J_Gorczyca\Postępowania 2025\79. Przeglądy stanu technicznego obiektów budowlanych\SWZ\SWZ do publikacji\"/>
    </mc:Choice>
  </mc:AlternateContent>
  <xr:revisionPtr revIDLastSave="0" documentId="13_ncr:1_{8AEEF3B9-C5FE-4914-9724-9490B1CCF61A}" xr6:coauthVersionLast="47" xr6:coauthVersionMax="47" xr10:uidLastSave="{00000000-0000-0000-0000-000000000000}"/>
  <bookViews>
    <workbookView xWindow="-28920" yWindow="-1005" windowWidth="29040" windowHeight="17520" tabRatio="803" firstSheet="1" activeTab="1" xr2:uid="{00000000-000D-0000-FFFF-FFFF00000000}"/>
  </bookViews>
  <sheets>
    <sheet name="Zał.1 Lista ob. bud. KOB" sheetId="2" state="hidden" r:id="rId1"/>
    <sheet name="Załącznik nr 3 do SWZ" sheetId="3" r:id="rId2"/>
  </sheets>
  <definedNames>
    <definedName name="_xlnm._FilterDatabase" localSheetId="0" hidden="1">'Zał.1 Lista ob. bud. KOB'!$A$2:$G$308</definedName>
    <definedName name="_xlnm.Print_Area" localSheetId="0">'Zał.1 Lista ob. bud. KOB'!$A$1:$G$308</definedName>
    <definedName name="_xlnm.Print_Area" localSheetId="1">'Załącznik nr 3 do SWZ'!$A$1:$H$507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3" l="1"/>
  <c r="G504" i="3"/>
  <c r="G499" i="3"/>
  <c r="G500" i="3"/>
  <c r="G501" i="3"/>
  <c r="G502" i="3"/>
  <c r="G503" i="3"/>
  <c r="G498" i="3"/>
  <c r="G496" i="3"/>
  <c r="G494" i="3"/>
  <c r="G492" i="3"/>
  <c r="G491" i="3"/>
  <c r="G490" i="3"/>
  <c r="G489" i="3"/>
  <c r="G485" i="3"/>
  <c r="G484" i="3"/>
  <c r="G483" i="3"/>
  <c r="H478" i="3"/>
  <c r="H471" i="3"/>
  <c r="H472" i="3"/>
  <c r="H473" i="3"/>
  <c r="H474" i="3"/>
  <c r="H475" i="3"/>
  <c r="H476" i="3"/>
  <c r="H477" i="3"/>
  <c r="H463" i="3"/>
  <c r="H464" i="3"/>
  <c r="H465" i="3"/>
  <c r="H466" i="3"/>
  <c r="H467" i="3"/>
  <c r="H468" i="3"/>
  <c r="H469" i="3"/>
  <c r="H470" i="3"/>
  <c r="H462" i="3"/>
  <c r="H461" i="3"/>
  <c r="H453" i="3"/>
  <c r="H454" i="3"/>
  <c r="H455" i="3"/>
  <c r="H456" i="3"/>
  <c r="H448" i="3"/>
  <c r="H449" i="3"/>
  <c r="H450" i="3"/>
  <c r="H451" i="3"/>
  <c r="H452" i="3"/>
  <c r="H444" i="3"/>
  <c r="H445" i="3"/>
  <c r="H446" i="3"/>
  <c r="H447" i="3"/>
  <c r="H443" i="3"/>
  <c r="H442" i="3"/>
  <c r="H438" i="3"/>
  <c r="H435" i="3"/>
  <c r="H436" i="3"/>
  <c r="H437" i="3"/>
  <c r="H434" i="3"/>
  <c r="G425" i="3"/>
  <c r="H429" i="3"/>
  <c r="H423" i="3"/>
  <c r="H424" i="3"/>
  <c r="H422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0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75" i="3"/>
  <c r="H368" i="3"/>
  <c r="H369" i="3"/>
  <c r="H370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4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01" i="3"/>
  <c r="E216" i="3"/>
  <c r="E253" i="3"/>
  <c r="E294" i="3"/>
  <c r="E337" i="3"/>
  <c r="E371" i="3"/>
  <c r="E401" i="3"/>
  <c r="E425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60" i="3"/>
  <c r="H294" i="3" s="1"/>
  <c r="H249" i="3"/>
  <c r="H250" i="3"/>
  <c r="H251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22" i="3"/>
  <c r="H253" i="3" s="1"/>
  <c r="H210" i="3"/>
  <c r="H211" i="3"/>
  <c r="H212" i="3"/>
  <c r="H213" i="3"/>
  <c r="H214" i="3"/>
  <c r="H215" i="3"/>
  <c r="H176" i="3"/>
  <c r="H177" i="3"/>
  <c r="H178" i="3"/>
  <c r="H179" i="3"/>
  <c r="H180" i="3"/>
  <c r="H181" i="3"/>
  <c r="H182" i="3"/>
  <c r="H183" i="3"/>
  <c r="H184" i="3"/>
  <c r="H216" i="3" s="1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175" i="3"/>
  <c r="G168" i="3"/>
  <c r="H166" i="3"/>
  <c r="H167" i="3"/>
  <c r="H165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38" i="3"/>
  <c r="H168" i="3" s="1"/>
  <c r="H133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04" i="3"/>
  <c r="E168" i="3"/>
  <c r="E134" i="3"/>
  <c r="H74" i="3"/>
  <c r="H73" i="3"/>
  <c r="G97" i="3"/>
  <c r="E97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67" i="3"/>
  <c r="H68" i="3"/>
  <c r="H69" i="3"/>
  <c r="H70" i="3"/>
  <c r="H71" i="3"/>
  <c r="H72" i="3"/>
  <c r="H75" i="3"/>
  <c r="H66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35" i="3"/>
  <c r="E60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6" i="3"/>
  <c r="H5" i="3"/>
  <c r="E31" i="3"/>
  <c r="C167" i="3"/>
  <c r="C166" i="3"/>
  <c r="C165" i="3"/>
  <c r="H337" i="3" l="1"/>
  <c r="G505" i="3"/>
  <c r="H479" i="3"/>
  <c r="H457" i="3"/>
  <c r="H425" i="3"/>
  <c r="H401" i="3"/>
  <c r="H371" i="3"/>
  <c r="H134" i="3"/>
  <c r="H97" i="3"/>
  <c r="H60" i="3"/>
  <c r="H31" i="3"/>
  <c r="C423" i="3"/>
  <c r="C424" i="3"/>
  <c r="C422" i="3"/>
  <c r="C419" i="3"/>
  <c r="C420" i="3"/>
  <c r="C421" i="3"/>
  <c r="H430" i="3" l="1"/>
  <c r="G507" i="3" s="1"/>
  <c r="C68" i="3" l="1"/>
  <c r="C327" i="3" l="1"/>
  <c r="C328" i="3"/>
  <c r="C329" i="3"/>
  <c r="C330" i="3"/>
  <c r="C331" i="3"/>
  <c r="C30" i="3" l="1"/>
  <c r="C96" i="3" l="1"/>
  <c r="C90" i="3"/>
  <c r="C91" i="3"/>
  <c r="C92" i="3"/>
  <c r="C93" i="3"/>
  <c r="C94" i="3"/>
  <c r="C95" i="3"/>
  <c r="C89" i="3"/>
  <c r="C133" i="3"/>
  <c r="C132" i="3"/>
  <c r="C131" i="3"/>
  <c r="C130" i="3"/>
  <c r="C129" i="3"/>
  <c r="C237" i="3"/>
  <c r="C233" i="3"/>
  <c r="C232" i="3"/>
  <c r="C230" i="3"/>
  <c r="C380" i="3"/>
  <c r="C369" i="3"/>
  <c r="C418" i="3"/>
  <c r="C417" i="3"/>
  <c r="C416" i="3"/>
  <c r="C413" i="3"/>
  <c r="C412" i="3"/>
  <c r="C411" i="3"/>
  <c r="C410" i="3"/>
  <c r="C409" i="3"/>
  <c r="C407" i="3"/>
  <c r="C406" i="3"/>
  <c r="C405" i="3"/>
  <c r="C398" i="3"/>
  <c r="C396" i="3"/>
  <c r="C394" i="3"/>
  <c r="C393" i="3"/>
  <c r="C391" i="3"/>
  <c r="C389" i="3"/>
  <c r="C388" i="3"/>
  <c r="C386" i="3" l="1"/>
  <c r="C387" i="3"/>
  <c r="C385" i="3"/>
  <c r="C384" i="3"/>
  <c r="C383" i="3"/>
  <c r="C382" i="3"/>
  <c r="C381" i="3"/>
  <c r="C379" i="3"/>
  <c r="C377" i="3"/>
  <c r="C376" i="3"/>
  <c r="C375" i="3"/>
  <c r="C368" i="3"/>
  <c r="C367" i="3"/>
  <c r="C366" i="3"/>
  <c r="C365" i="3"/>
  <c r="C364" i="3"/>
  <c r="C363" i="3"/>
  <c r="C362" i="3"/>
  <c r="C361" i="3"/>
  <c r="C336" i="3"/>
  <c r="C335" i="3"/>
  <c r="C334" i="3"/>
  <c r="C333" i="3"/>
  <c r="C332" i="3"/>
  <c r="C325" i="3"/>
  <c r="C324" i="3"/>
  <c r="C323" i="3"/>
  <c r="C322" i="3"/>
  <c r="C321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4" i="3"/>
  <c r="C303" i="3"/>
  <c r="C302" i="3"/>
  <c r="C301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1" i="3"/>
  <c r="C248" i="3"/>
  <c r="C247" i="3"/>
  <c r="C246" i="3"/>
  <c r="C245" i="3"/>
  <c r="C244" i="3"/>
  <c r="C243" i="3"/>
  <c r="C242" i="3"/>
  <c r="C241" i="3"/>
  <c r="C240" i="3"/>
  <c r="C239" i="3"/>
  <c r="C238" i="3"/>
  <c r="C236" i="3"/>
  <c r="C234" i="3"/>
  <c r="C235" i="3"/>
  <c r="C231" i="3"/>
  <c r="C229" i="3"/>
  <c r="C228" i="3"/>
  <c r="C227" i="3"/>
  <c r="C226" i="3"/>
  <c r="C225" i="3"/>
  <c r="C224" i="3"/>
  <c r="C223" i="3"/>
  <c r="C222" i="3"/>
  <c r="C202" i="3"/>
  <c r="C201" i="3"/>
  <c r="C200" i="3"/>
  <c r="C199" i="3"/>
  <c r="C198" i="3"/>
  <c r="C197" i="3"/>
  <c r="C196" i="3"/>
  <c r="C195" i="3"/>
  <c r="C194" i="3"/>
  <c r="C193" i="3"/>
  <c r="C190" i="3"/>
  <c r="C189" i="3"/>
  <c r="C188" i="3"/>
  <c r="C187" i="3"/>
  <c r="C186" i="3"/>
  <c r="C185" i="3"/>
  <c r="C184" i="3"/>
  <c r="C183" i="3"/>
  <c r="C176" i="3"/>
  <c r="C175" i="3"/>
  <c r="C162" i="3"/>
  <c r="C161" i="3"/>
  <c r="C160" i="3"/>
  <c r="C159" i="3"/>
  <c r="C158" i="3"/>
  <c r="C157" i="3"/>
  <c r="C156" i="3"/>
  <c r="C155" i="3"/>
  <c r="C154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128" i="3"/>
  <c r="C127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88" i="3"/>
  <c r="C83" i="3"/>
  <c r="C82" i="3"/>
  <c r="C81" i="3"/>
  <c r="C80" i="3"/>
  <c r="C79" i="3"/>
  <c r="C78" i="3"/>
  <c r="C77" i="3"/>
  <c r="C74" i="3"/>
  <c r="C73" i="3"/>
  <c r="C71" i="3"/>
  <c r="C72" i="3"/>
  <c r="B66" i="2"/>
  <c r="C70" i="3" s="1"/>
  <c r="C69" i="3"/>
  <c r="C67" i="3"/>
  <c r="C66" i="3"/>
  <c r="C58" i="3"/>
  <c r="C57" i="3"/>
  <c r="C56" i="3"/>
  <c r="C55" i="3"/>
  <c r="C59" i="3"/>
  <c r="C54" i="3"/>
  <c r="C53" i="3"/>
  <c r="C52" i="3"/>
  <c r="C51" i="3"/>
  <c r="C45" i="3"/>
  <c r="C43" i="3"/>
  <c r="C38" i="3"/>
  <c r="C37" i="3"/>
  <c r="C36" i="3"/>
  <c r="C35" i="3"/>
  <c r="C29" i="3"/>
  <c r="C26" i="3"/>
  <c r="C25" i="3"/>
  <c r="C24" i="3"/>
  <c r="C23" i="3"/>
  <c r="C21" i="3"/>
  <c r="C20" i="3"/>
  <c r="C11" i="3"/>
  <c r="C10" i="3"/>
  <c r="C9" i="3"/>
  <c r="C8" i="3"/>
  <c r="C7" i="3"/>
  <c r="C6" i="3"/>
  <c r="C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tc={059D4DC8-6EB8-480E-B02B-EBF6BCD248B4}</author>
    <author>tc={D002414E-34FE-490C-9532-08B527CDC9F6}</author>
  </authors>
  <commentList>
    <comment ref="F73" authorId="0" shapeId="0" xr:uid="{059D4DC8-6EB8-480E-B02B-EBF6BCD248B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Następna kontrola pięcioletnia w 2027 r.</t>
      </text>
    </comment>
    <comment ref="F74" authorId="1" shapeId="0" xr:uid="{D002414E-34FE-490C-9532-08B527CDC9F6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Następna kontrola pięcioletnia w 2027 r.</t>
      </text>
    </comment>
  </commentList>
</comments>
</file>

<file path=xl/sharedStrings.xml><?xml version="1.0" encoding="utf-8"?>
<sst xmlns="http://schemas.openxmlformats.org/spreadsheetml/2006/main" count="2685" uniqueCount="1049">
  <si>
    <t>Nazwa obiektu</t>
  </si>
  <si>
    <t>Orientacyjna Kubatura</t>
  </si>
  <si>
    <t>Powierzchnia użytkowa</t>
  </si>
  <si>
    <t>Zbiornik retencyjny popiołu I etapu</t>
  </si>
  <si>
    <t>Zbiornik retencyjny popiołu II etapu</t>
  </si>
  <si>
    <t>Estakada rurowo-kablowa ze sprężarkowni SAC</t>
  </si>
  <si>
    <t>Kanał technologiczny od zmiękczalni do kotłowni</t>
  </si>
  <si>
    <t>Zbiornik wody ZDEMI nr 1</t>
  </si>
  <si>
    <t>Zbiornik wody ZDEMI nr 3</t>
  </si>
  <si>
    <t>Zbiornik wody ZDEMI nr 4</t>
  </si>
  <si>
    <t>Zbiornik wody pitnej V=300 m3</t>
  </si>
  <si>
    <t>Zbiornik wody pitnej V=500 m3</t>
  </si>
  <si>
    <t>Zbiornik ługu V=50 m3</t>
  </si>
  <si>
    <t>Budynek usług technicznych z przewiązką</t>
  </si>
  <si>
    <t>Wywrotnica wagonowa nr 3 z estakadami</t>
  </si>
  <si>
    <t>Wywrotnica wagonowa nr 2 z estakadami</t>
  </si>
  <si>
    <t>Wywrotnica wagonowa nr 1 z estakadami</t>
  </si>
  <si>
    <t>nie dotyczy</t>
  </si>
  <si>
    <t>Kolektor spalin dla bloku 1 i 2</t>
  </si>
  <si>
    <t>Kolektor spalin dla bloku 3 i 4</t>
  </si>
  <si>
    <t>Kolektor spalin dla bloku 5 i 6</t>
  </si>
  <si>
    <t>Kolektor spalin dla bloku 7 i 8</t>
  </si>
  <si>
    <t>Kładka stalowa dla pieszych w rejonie motowozowni</t>
  </si>
  <si>
    <t>Komora zasuw II etapu</t>
  </si>
  <si>
    <t>Budynek szatni nr 1</t>
  </si>
  <si>
    <t>SUW – Budynek stacji uzdatniania wody</t>
  </si>
  <si>
    <t>SUW – Komora zasuw</t>
  </si>
  <si>
    <t>Zbiornik żelbetowy podziemny w rejonie gospodarki olejowej</t>
  </si>
  <si>
    <t>IMOS – Fundament wentylatora nr 1</t>
  </si>
  <si>
    <t>IMOS – Fundament wentylatora nr 2</t>
  </si>
  <si>
    <t>IMOS – Zbiornik zrzutów awaryjnych</t>
  </si>
  <si>
    <t>IMOS – Mosty przenośników nr 1 i przenośnika nr 2</t>
  </si>
  <si>
    <t>IMOS – Zbiornik sorbentu</t>
  </si>
  <si>
    <t>Słupy odgromowe przy magazynie gazów technicznych</t>
  </si>
  <si>
    <t>j.w.</t>
  </si>
  <si>
    <t>59,2 m2</t>
  </si>
  <si>
    <t>1700 m2</t>
  </si>
  <si>
    <t>ok. 6 660 m2</t>
  </si>
  <si>
    <t>Obiekt produkcyjny,  powierzchnia zabudowy - ok. 6 660 m2, pojemność składowiska - ok. 29 700 m3</t>
  </si>
  <si>
    <t>Obiekt produkcyjny,  powierzchnia zabudowy - 1 700 m2, pojemność składowiska - ok. 8 700 m3. Estakada suwnicy odżużlania SO-4 w konstrukcji stalowej - słupy wsporcze + podtorze, długość podtorza - 91,6 m, wysokość konstukcji - 11,5 m</t>
  </si>
  <si>
    <t>Obiekt produkcyjny, składowisko żużla ograniczone z 3 stron monolityczną ścianą oporową, powierzchnia zabudowy - 552 m2, pojemność składowiska - ok. 2 000 m3. Estakada suwnicy odżużlania SO-2 w konstrukcji stalowej - słupy wsporcze + podtorze, długość podtorza - 58 m, wysokość konstukcji - 11,5 m</t>
  </si>
  <si>
    <t>2 580 m3</t>
  </si>
  <si>
    <t>598,15 m2</t>
  </si>
  <si>
    <t>1 265 m2</t>
  </si>
  <si>
    <t>156 m2</t>
  </si>
  <si>
    <t>Budynek produkcyjny przemysłowy, w konstrukcji częściowo żelbetowej i murowanej, parterowy, podpiwniczony, otynkowany. Obiekt stanowi całość z rozdzielnią elektryczną. Powierzchnia zabudowy - 180 m2, wysokość - 5,4 m</t>
  </si>
  <si>
    <t>1 837 m3</t>
  </si>
  <si>
    <t>375 m2</t>
  </si>
  <si>
    <t>1 020 m3</t>
  </si>
  <si>
    <t>82 m2</t>
  </si>
  <si>
    <t>Budynek produkcyjny przemysłowy, w konstrukcji murowanej, parterowy, otynkowany, z kanałami elektrycznymi w posadzce. Stropodach z płyt prefabryk. ułożonych na ścianach lub belkach żelbetowych. Powierzchnia zabudowy - 92 m2, wysokość - 5,4 m.</t>
  </si>
  <si>
    <t>Budynek urządzeń przetokowych</t>
  </si>
  <si>
    <t>110 m3</t>
  </si>
  <si>
    <t>32 m2</t>
  </si>
  <si>
    <t>Budynek produkcyjny zlokalizowany na międzytorzu, murowany, parterowy, z kanałami technologicznymi w posadzce. Powierzchnia zabudowy - 36,8 m2, wysokość budynku - 3 m.</t>
  </si>
  <si>
    <t>Obiekt produkcyjny, składowisko żużla ograniczone z 3 stron ścianą oporową, powierzchnia zabudowy - 2014 m2, estakada suwnicy odżużlania SO-1 w konstrukcji stalowej - słupy wsporcze + podtorze, długość podtorza - 94 m, wysokość konstukcji - 11,5 m</t>
  </si>
  <si>
    <t>2014 m2</t>
  </si>
  <si>
    <t>dla całości obiektu                                  1 856 m2</t>
  </si>
  <si>
    <t>Budynek produkcyjny w konstrukcji murowanej, jednokondygnacyjny. Powierzchnia zabudowy - XXX m2, wysokość - XX m</t>
  </si>
  <si>
    <t>Obiekt produkcyjny liniowy w konstrukcji stalowej szkieletowej - słupowo-belkowej, posadowiony na stopach fundamentowych. Długość estakady - 122,3 m, szerokość - 7 m, 9 m, wysokość - 5,35 m</t>
  </si>
  <si>
    <t>Budynek produkcyjny, posiadający część podziemną żelbetową i nadziemną murowaną oraz żelbetowe zbiorniki technologiczne. Stropy żelbetowe monolityczne płytowo-belkowe. Powierzchnia zabudowy - 251,9 m2, ilość kondygnacji - 2, wysokość części nadziemnej - 5,6 m, podziemnej - 5,4 m.</t>
  </si>
  <si>
    <t>Przepompownia - 420 m3                                          Całość - 1 201 m3</t>
  </si>
  <si>
    <t>208 m2</t>
  </si>
  <si>
    <t>Budynek produkcyjny, posiadający część podziemną żelbetową i nadziemną murowaną oraz osadnik żelbetowy monolityczny. Stropy żelbetowe monolityczne. Budynek stanowi całość kubaturową z rozdzielnią elektryczną. Powierzchnia zabudowy - 250,3 m2, ilość kondygnacji - 2, wysokość części nadziemnej - 5,8 m, podziemnej - 5,9 m</t>
  </si>
  <si>
    <t>Pompownia 502 m3                                        Całość - 892 m3</t>
  </si>
  <si>
    <t>54,9 m2</t>
  </si>
  <si>
    <t>2 350 m3</t>
  </si>
  <si>
    <t>j.w</t>
  </si>
  <si>
    <t>Budynek produkcji pomocniczej, podpiwniczony. Część podziemna w konstrukcji żelbetowej, nadziemna w konstrukcji szkieletowej żelbetowej oraz murowanej. Ilość kondygnacji 2, powierzchnia zabudowy - 955 m2, wysokość - 11,8 m</t>
  </si>
  <si>
    <t>11 480 m3</t>
  </si>
  <si>
    <t>918 m2</t>
  </si>
  <si>
    <t>zbiorniki - 123,2 m2                                      wiata - 42,4 m2</t>
  </si>
  <si>
    <t>12 530 m3</t>
  </si>
  <si>
    <t>Obiekt produkcyjny w konstrukcji stalowej z podestami eksploatacyjnymi i zadaszeniem z blachy trapezowej. Powierzchnia zabudowy - 1 716 m2, wysokość - 7,9 m</t>
  </si>
  <si>
    <t>343 m2</t>
  </si>
  <si>
    <t>zbiorniki - 4 420 m3                                           wiata - 2 400 m3</t>
  </si>
  <si>
    <t>828,7 m2</t>
  </si>
  <si>
    <t>5 150 m3</t>
  </si>
  <si>
    <t>Budynek produkcyjny w konstrukcji szkieletowej stalowej oraz ścianami i dachem z lekkich płyt warstwowych. Budynek parterowy, niepodpiwniczony, z fundamentami blokowymi dla sprężarek. Stanowi całość kubaturową z rozdzielnią elektryczną. Powierzchnia zabudowy - 834,4 m2, wysokość max - 7,5 m.</t>
  </si>
  <si>
    <t>3 400 m3</t>
  </si>
  <si>
    <t>412 m2</t>
  </si>
  <si>
    <t>Obiekt budowlany produkcyjny liniowy wieloprzęsłowy w konstrukcji stalowej przestrzennej kratownicy, wspartej na słupach stalowych. Obiekt posiada podest obsługowy, długość -  375 m, wysokość konstr. nad pt. - 11,3 m</t>
  </si>
  <si>
    <t>760 m2</t>
  </si>
  <si>
    <t>4 405 m3</t>
  </si>
  <si>
    <t>Budynek produkcyjny  w konstrukcji żelbetowej monolitycznej skrzyniowej - część podziemna, oraz żelbetowej szkieletowej ze ścianami murowanymi - w części nadziemnej, wyposażony w suwnicę. Powierzchnia zabudowy - 559 m2, ilość kondygnacji - 3, wysokość max części nadziemnej - 10,5 m</t>
  </si>
  <si>
    <t>Budynek produkcyjny  w konstrukcji żelbetowej monolitycznej skrzyniowej - część podziemna, oraz żelbetowej szkieletowej ze ścianami murowanymi - w części nadziemnej. Budynek wyposażony w suwnicę. Powierzchnia zabudowy - 321,4 m2, ilość kondygnacji - 3 (2 podziemne), wysokość części nadziemnej - 9,8 m                                                           Komora ssąca w konstrukcji żelbetowej monolitycznej o wymiarach L x B x L = 20,5 x 11,2 x 12,5 m, obiekt podziemny</t>
  </si>
  <si>
    <t>Pompownia - 3 124 m3                                                 Komora ssąca - 2 870 m3</t>
  </si>
  <si>
    <t>Pompownia - 413,9 m2</t>
  </si>
  <si>
    <t>Komora przepustnic na rurociągach wody chłodzącej bloku 1, 2, 3, 4 (I etap)</t>
  </si>
  <si>
    <t>77 m3</t>
  </si>
  <si>
    <t>Obiekt żelbetowy monolityczny podziemny. Powierzchnia zabudowy - 19,3 m2, wysokość (głębokość) - 4 m</t>
  </si>
  <si>
    <t>15 m2</t>
  </si>
  <si>
    <t>6 920 m3</t>
  </si>
  <si>
    <t>739,3 m2</t>
  </si>
  <si>
    <t>Budynek produkcyjny w konstrukcji żelbetowej w części podziemnej oraz murowanej w części nadziemnej, obiekt częściowo podpiwniczony. Ilość kondygnacji - 3, powierzchnia zabudowy - 1 290 m2, wysokość - 7,1 m, wysokość max (lokalna) - 10,15 m</t>
  </si>
  <si>
    <t>Obiekt budowlany produkcyjny liniowy podziemny w konstrukcji żelbetowej, podwójny, ściany i dno monolityczne, płyty nakrywowe - prefabrykowane, wyposażony w komory kompensacyjne, długość obiektu - 225 m, przekrój w świetle - B= 2x1,35 m, H=1,35 m, powierzchnia zabudowy - 720 m2.</t>
  </si>
  <si>
    <t>1 224 m3</t>
  </si>
  <si>
    <t>607 m2</t>
  </si>
  <si>
    <t>1 195 m2</t>
  </si>
  <si>
    <t>169 m2</t>
  </si>
  <si>
    <t>550 m3</t>
  </si>
  <si>
    <t>525 m3</t>
  </si>
  <si>
    <t>Obiekt budowlany produkcyjny w konstrukcji stalowej, cylindrycznej, dach stalowy, stożkowy, posadowienie - poduszka piaskowa +cokół żelbetowy, powierzchnia zabudowy - 75 m2, średnica - 9,5 m, wysokość pobocznicy - 7,5 m</t>
  </si>
  <si>
    <t>Obiekt budowlany produkcyjny w konstrukcji stalowej, cylindrycznej, dach stalowy, stożkowy, posadowienie - poduszka piaskowa +cokół żelbetowy, powierzchnia zabudowy - 75 m2, średnica - 9,5 m, wysokość pobocznicy - 7,36 m</t>
  </si>
  <si>
    <t>350 m3</t>
  </si>
  <si>
    <t>Obiekt budowlany produkcyjny w konstrukcji stalowej, cylindrycznej, dach stalowy, stożkowy, posadowienie - poduszka piaskowa +cokół żelbetowy, powierzchnia zabudowy - 60 m2, średnica - 7,8 m, wysokość pobocznicy - 7,5 m</t>
  </si>
  <si>
    <t>Obiekt budowlany produkcyjny w konstrukcji stalowej, cylindrycznej, dach stalowy, stożkowy, posadowienie - poduszka piaskowa +cokół żelbetowy, powierzchnia zabudowy - 14 m2, średnica - 3 m, wysokość pobocznicy - 7,5 m</t>
  </si>
  <si>
    <t>53 m3</t>
  </si>
  <si>
    <t>Budynek produkcyjny przemysłowy w konstrukcji żelbetowej, prefabrykowanej szkieletowej z wypełnieniem ściennym płytami systemowymi lub w konstrukcji murowanej, najwyższa kondygnacja w lekkiej obudowie stalowej, podpiwniczony (konstrukcja żelbetowa). Powierzchnia zabudowy - 613 m2, ilość kondygnacji - 4, wysokość - 19,4 m</t>
  </si>
  <si>
    <t>2 900 m3</t>
  </si>
  <si>
    <t>Budynek przemysłowy produkcyjny w konstrukcji murowanej z bekami żelbetowymi dachowymi, jednokondygnacyjny. Powierzchnia zabudowy - 48 m2, wysokość - 4,25 m</t>
  </si>
  <si>
    <t>29 m2</t>
  </si>
  <si>
    <t>Budynek produkcyjny w konstrukcji żelbetowej  w części podziemnej pompowni, oraz murowanej w części nadziemnej, parterowy z kondygnacją podziemną.Strop i stropodach żelbetowy monolityczny płytowo-belkowy. Część nadziemna otynkowana. Obiekt zespolony jest z dwoma żelbetowymi podziemnymi zbiornikami rertencyjnymi. Powierzchnia zabudowy - 161,6 m2, wysokość części nadziemnej - 3,2 m</t>
  </si>
  <si>
    <t>Budynek produkcyjny w konstrukcji żelbetowej  w części podziemnej pompowni, oraz murowanej w części nadziemnej, parterowy z kondygnacją podziemną.Strop i stropodach żelbetowy monolityczny płytowo-belkowy. Część nadziemna otynkowana. Powierzchnia zabudowy - 41,4 m2, wysokość części nadziemnej - 3,2 m</t>
  </si>
  <si>
    <t>Obiekt przemysłowy produkcyjny liniowy. Konstrukcja nośna stalowa szkieletowa na konstrukcji wsporczej słupowo-ryglowej. Szkielet stalowy wypełniony ścianami murowanymi, ściany i stropodach ocieplone. Obiekt o zmiennym przekroju poprzecznym. Wymiary przekrojów - B x H = 4,9 x 4,6/10,5 m, długość - 71 m</t>
  </si>
  <si>
    <t>494 m3 (cz. nadziemna i podziemna)</t>
  </si>
  <si>
    <t>1657 m3 (cz. nadziemna i podziemna)</t>
  </si>
  <si>
    <t>62 m2</t>
  </si>
  <si>
    <t>81 m2</t>
  </si>
  <si>
    <t>Obiekt produkcyjny w formie dwudzielnego zbiornika odkrytego. Dno betonowe, skarpy wzmocnione płytami betonowymi. Przy zbiorniku zlokalizowane stanowisko pomp w konstrukcji stalowej. Powierzchnia zabudowy - 1800 m2, pojemność eksploatacyjna zbiornika - 2000 m3, glębokość zbiornika - 1,78 m</t>
  </si>
  <si>
    <t>2 000 m3</t>
  </si>
  <si>
    <t>4 530 m3</t>
  </si>
  <si>
    <t>10 600 m3</t>
  </si>
  <si>
    <t>7 800 m3</t>
  </si>
  <si>
    <t>10 890 m3</t>
  </si>
  <si>
    <t>2 866 m3</t>
  </si>
  <si>
    <t>600 m2</t>
  </si>
  <si>
    <t>13 722 m3</t>
  </si>
  <si>
    <t>5 200 m3</t>
  </si>
  <si>
    <t>16 889 m3</t>
  </si>
  <si>
    <t>118 m3</t>
  </si>
  <si>
    <t>30 m2</t>
  </si>
  <si>
    <t>Budynek produkcyjny w konstrukcji murowanej, jednokondygnacyjny. Powierzchnia zabudowy - 32,7 m2, wysokość - 3,6 m</t>
  </si>
  <si>
    <t>250 m3</t>
  </si>
  <si>
    <t>102 m2</t>
  </si>
  <si>
    <t>545 m3</t>
  </si>
  <si>
    <t>Budynek produkcyjny w konstrukcji murowanej, jednokondygnacyjny. Powierzchnia zabudowy - 112 m2, wysokość - 4,8 m</t>
  </si>
  <si>
    <t>65 m3</t>
  </si>
  <si>
    <t>19 m2</t>
  </si>
  <si>
    <t>Budynek produkcyjny w konstrukcji murowanej, jednokondygnacyjny. Powierzchnia zabudowy - 21 m2, wysokość - 3,3 m</t>
  </si>
  <si>
    <t>330 m3</t>
  </si>
  <si>
    <t>93 m2</t>
  </si>
  <si>
    <t>Budynek produkcyjny w konstrukcji murowanej, jednokondygnacyjny. Powierzchnia zabudowy - 98 m2, wysokość - 4,2 m</t>
  </si>
  <si>
    <t>627 m3</t>
  </si>
  <si>
    <t>82,5 m2</t>
  </si>
  <si>
    <t>Budynek produkcyjny w konstrukcji murowanej, jednokondygnacyjny. Powierzchnia zabudowy - 101 m2, wysokość - 5,2 m</t>
  </si>
  <si>
    <t>340 m3</t>
  </si>
  <si>
    <t>79 m2</t>
  </si>
  <si>
    <t>1 060 m3</t>
  </si>
  <si>
    <t>Budynek produkcji pomocniczej, wolnostojący, wykonany w konstrukcji murowanej i wyposażony w rampy rozładowczo-załadowcze. Powierzchnia zabudowy - 322 m2, ilość kondygnacji - 1, wysokość - 5,4 m.</t>
  </si>
  <si>
    <t>3 496 m3</t>
  </si>
  <si>
    <t>753 m2</t>
  </si>
  <si>
    <t>33 300 m3</t>
  </si>
  <si>
    <t>203 m3</t>
  </si>
  <si>
    <t>43 m2</t>
  </si>
  <si>
    <t>Budynek produkcyjny wolnostojący, zlokalizowany na międzytorzu bocznicy kolejowej. Obiekt parterowy w konstrukcji murowanej, z kanałami dla urządzeń hydraulicznych. Powierzchnia zabudowy - 55 m2, wysokość - 3.7 m.</t>
  </si>
  <si>
    <t>70 m2</t>
  </si>
  <si>
    <t>432 m3</t>
  </si>
  <si>
    <t>Budynek produkcji pomocniczej w obszarze kolejowym, wykonany w konstrukcji murowanej z żelbetowymi stropami. Powierzchnia zabudowy - 46 m2, ilość kondygnacji - 3, wysokość - 9,7 m.</t>
  </si>
  <si>
    <t>880 m3</t>
  </si>
  <si>
    <t>145 m2</t>
  </si>
  <si>
    <t>Budynek produkcji pomocniczej w obszarze kolejowym, wykonany w konstrukcji murowanej z żelbetowymi stropami. Powierzchnia zabudowy - 98 m2, ilość kondygnacji - 3, wysokość - 8,8 m.</t>
  </si>
  <si>
    <t xml:space="preserve"> 620 m3 - nastawnia                                        140 m3 - stacja</t>
  </si>
  <si>
    <t>141 m2 - nastawnia                                    23 m3 - stacja</t>
  </si>
  <si>
    <t>Budynki produkcji pomocniczej w obszarze kolejowym, wykonane w konstrukcji murowanej z żelbetowymi stropami. Powierzchnia zabudowy nastawni- 83,2 m2, stacji trafo - 31,3 m2, ilość kondygnacji - 3 (nastawnia), 1 (stacja), wysokość - 9,1 m (nastawnia), 4,5 m (stacja).</t>
  </si>
  <si>
    <t>Obiekt produkcyjny w konstrukcji stalowej, cylindryczny, z termoizolacją, obudową z blachy trapezowej i wolnostojącymi spiralnymi schodami stalowymi. Średnica - 11,5 m, wysokość - 12 m, powierzchnia zabudowy - 122,5 m2, objętość eksploatacyjna - 1000 m3.</t>
  </si>
  <si>
    <t>Obiekty produkcyjne w konstrukcji stalowej w układzie poziomym, wsparte na żelbetowych fundamentach. Zbiorniki wyposażone we wspólny stalowy pomost dla obsługi. Średnica zbiorników - 2,8 m, długość - 9,1 m, Ilość zbiorników - 6, pojemność zbiorników - 6 x 50 m3</t>
  </si>
  <si>
    <t>Obiekt produkcyjny w konstrukcji stalowej, cylindryczny, z termoizolacją i wolnostojącymi spiralnymi schodami stalowymi. Średnica - 15,7 m, wysokość - 13,3 m, powierzchnia zabudowy - 219 m2, objętość eksploatacyjna - 2014 m3.</t>
  </si>
  <si>
    <t>6 x 50 = 300 m3</t>
  </si>
  <si>
    <t>2,262 m3</t>
  </si>
  <si>
    <t>1130 m3</t>
  </si>
  <si>
    <t>Obiekt w konstrukcji żelbetowej prefabrykowanej z uzupełnieniem betonem monolitycznym oraz z posadzką betonową. Powierzchnia zabudowy - 3 115 m2, wysokość misy ZOM1,2,3 - 1,95 m,  misy ZOT - 1,30 m.</t>
  </si>
  <si>
    <t>2 610 m2</t>
  </si>
  <si>
    <t>51 500 m3</t>
  </si>
  <si>
    <t>Obiekt przemysłowy produkcyjny w konstrukcji żelbetowej monolitycznej w częsci podziemnej oraz murowanej w części nadziemnej (nadbudówka). Część podziemna wyposażona w stalowe podesty obsługowe. Powierzchnia zabudowy - 297 m2, ilość kondygnacji - 2</t>
  </si>
  <si>
    <t>2 708 m3</t>
  </si>
  <si>
    <t>61 m2</t>
  </si>
  <si>
    <t>5 318 m3</t>
  </si>
  <si>
    <t>-</t>
  </si>
  <si>
    <t xml:space="preserve">tunel - 735 m3                                         bud. wyjściowy - 897 m3 </t>
  </si>
  <si>
    <t xml:space="preserve">tunel - 194 m2                                         bud.wyjściowy- 93,4 m2 </t>
  </si>
  <si>
    <t>Obiekt produkcyjny, tunel w konstrukcji żelbetowej monolitycznej, powierzchnia zabudowy - 226 m2, długość - 53,9 m.             Budynek w konstrukcji żelbetowej monolitycznej w części podziemnej oraz murowanej w części nadziemnej, powierzchnia zabudowy - 170 m2, ilość kondygnacji - 1, wysokość nadziemna- 4,7 m</t>
  </si>
  <si>
    <t>tunel T-5 - 724 m3,                                tunel T-3 - 610 m3,                                       budynki - 2 x 1 164 m3</t>
  </si>
  <si>
    <t>tunel T-5 - 188 m2,                           tunel T-3 - 163 m2,                        budynki - 2 x 93 m3</t>
  </si>
  <si>
    <t>Obiekt produkcyjny, tunel ew konstrukcji żelbetowej monolitycznej, powierzchnia zabudowy - 226 m2 (dla T-5), 190,6 m2 (dla T-3), długość - 53,9 m (dla T-5), 45,4 m (dla T3),             budynki w konstrukcji żelbetowej monolitycznej w części podziemnej oraz murowanej w części nadziemnej, powierzchnia zabudowy - 170 m2, ilość kondygnacji - 1, wysokość - 4,7 m</t>
  </si>
  <si>
    <t>791 m2</t>
  </si>
  <si>
    <t>tunel T-4 - 925 m3,                                tunel T-3 - 610 m3,                                       budynki - 2 x 1 164 m3</t>
  </si>
  <si>
    <t>tunel T-4 - 247 m2,                           tunel T-3 - 163 m2,                        budynki - 2 x 93 m3</t>
  </si>
  <si>
    <t>6 400 m2</t>
  </si>
  <si>
    <t>Obiekt produkcyjny o nawierzchni utwardzonej - płuya betonowa z odwodnieniem liniowym. z przynależną trasą taśmociągu nawęglania T-16, trasa zabezpieczona od strony składowiska prefabrykowanym murkiem oporowym. Powierzchnia zabudowy - 2 200 m2, długość taśmociagu (muru oporowego) - 205 m</t>
  </si>
  <si>
    <t>2 200 m2</t>
  </si>
  <si>
    <t>12 300 m2</t>
  </si>
  <si>
    <t>Obiekt produkcyjny z przynależną trasą taśmociągu nawęglania T-5, trasa zabezpieczona od strony składowiska prefabrykowanym murkiem oporowym. Powierzchnia zabudowy - 12 300 m2, długość taśmociagu (muru oporowego) - 396 m</t>
  </si>
  <si>
    <t>810 m3</t>
  </si>
  <si>
    <t>140 m2</t>
  </si>
  <si>
    <t>2073 m3</t>
  </si>
  <si>
    <t>324 m2</t>
  </si>
  <si>
    <t>Budynek produkcyjny w konstrukcji szkieletowej stalowej słupowo-ryglowej oraz żelbetowej na poziomie parteru, druga kondygnacja - lekka obudowa z termoizolacją. Budynek wyposażony w suwnicę. Powierzchnia zabudowy - 184 m2, ilość kondygnacji - 2, wysokość - 11,4 m</t>
  </si>
  <si>
    <t>Budynek produkcyjny w konstrukcji szkieletowej stalowej słupowo-ryglowej oraz murowanej, wyposażony w suwnicę. Do budynku przynależy estakadowy wlot taśmy T-5 (pow. ok. 60 m2). Powierzchnia zabudowy - 88 m2, ilość kondygnacji - 2, wysokość - 9,2 m</t>
  </si>
  <si>
    <t xml:space="preserve">tunel - 6 700 m3                                         bud. przesypowy - 7 626 m3 </t>
  </si>
  <si>
    <t xml:space="preserve">Obiekt produkcyjny liniowy w konstrukcji żelbetowej monolitycznej. Powierzchnia zabudowy - 1 404 m2, przekrój B x H=4,8 x 3,6 m,                                                           Budynek przesypowy - obiekt produkcyjny w konstrukcji żelbetowej monolitycznej w części podziemnej oraz konstrukcji żelbetowej prefabrykowanej i murowanej w części nadziemnej. Budynek wyposażony w suwnicę. Powierzchnia zabudowy - 580 m2, ilość kondygnacji - 3, wysokość - 15 m                              </t>
  </si>
  <si>
    <t xml:space="preserve">tunel - 1 638 m2                                         bud. przesypowy - 821 m2 </t>
  </si>
  <si>
    <t xml:space="preserve">tunel - 4 700 m3                                         bud. przesypowy - 7 627 m3 </t>
  </si>
  <si>
    <t xml:space="preserve">tunel - 1 060 m2                                         bud. przesypowy - 821 m2 </t>
  </si>
  <si>
    <t xml:space="preserve">Obiekt produkcyjny liniowy w konstrukcji żelbetowej monolitycznej. Powierzchnia zabudowy - 1 270 m2, przekrój B x H=5,0 x 3,7 m,                                                           Budynek przesypowy - obiekt produkcyjny w konstrukcji żelbetowej monolitycznej w części podziemnej oraz konstrukcji żelbetowej prefabrykowanej i murowanej w części nadziemnej. Budynek wyposażony w suwnicę. Powierzchnia zabudowy - 580 m2, ilość kondygnacji - 3, wysokość - 14,2 m                              </t>
  </si>
  <si>
    <t>1 345 m2</t>
  </si>
  <si>
    <t>5 000 m3</t>
  </si>
  <si>
    <t xml:space="preserve"> Most skośny - budowla liniowa w konstrukcji stalowej skratowanej, siedmioprzęsłowa (w tym jedno przęsło w konstr. żelbetowej), przekrój B x H=6,9 x 3,4 m, długość konstrukcji stalowej - 213,5 m, konstr.żelbetowej - 39 m. Konstrukcja wsporcza stalowa kratowa, wysokość podpór od 11,3 m do 35,8 m.</t>
  </si>
  <si>
    <t>Obiekt przemysłowy produkcyjny jednoprzewodowy, z wewnętrzną wymurówką ceramiczną. Powierzchnia zabudowy - 563 m2, średnica podstawy - 26,8 m, średnca wylotu - 9,7 m, wysokość - 260 m.</t>
  </si>
  <si>
    <t>133 m2</t>
  </si>
  <si>
    <t>78 850 m3</t>
  </si>
  <si>
    <t>317 m2</t>
  </si>
  <si>
    <t>68 000 m3</t>
  </si>
  <si>
    <t>Obiekt przemysłowy produkcyjny jednoprzewodowy, z wewnętrzną wymurówką ceramiczną. Powierzchnia zabudowy - 572 m2, średnica podstawy - 27 m, średnca wylotu - 9,6 m, wysokość - 300 m</t>
  </si>
  <si>
    <t>890 m3</t>
  </si>
  <si>
    <t>158 m2</t>
  </si>
  <si>
    <t>750 m3</t>
  </si>
  <si>
    <t>150 m2</t>
  </si>
  <si>
    <t>Budynek nieprodukcyjny, wykonany w konstrukcji murowanej, z przeszkloną częścią biura przeustek i wspornikowym żelbetowym zadaszeniem. Powierzchnia zabudowy - 126 m2, ilość kondygnacji - 2, wysokość - 7,4 m.</t>
  </si>
  <si>
    <t>Budynek nieprodukcyjny, wykonany w konstrukcji murowanej. Powierzchnia zabudowy - 240 m2, ilość kondygnacji - 1, wysokość - od 2,2 m do 4,2 m.</t>
  </si>
  <si>
    <t>6 550 m3</t>
  </si>
  <si>
    <t>Obiekt nieprodukcyjny w konstrukcji stalowej szkieletowej z dźwigarami kratowymi, ściany w lekkiej obudowie z blachy trapezowej bez termoizolacji. Powierzchnia zabudowy - 1 455 m2, ilość kondygnacji - 1, wysokość - 4,5 m</t>
  </si>
  <si>
    <t>1 380 m2</t>
  </si>
  <si>
    <t>4 470 m3</t>
  </si>
  <si>
    <t>680 m2</t>
  </si>
  <si>
    <t>Obiekt nieprodukcyjny w konstrukcji stalowej szkieletowej z dźwigarami kratowymi, ściany z kaset stalowych, nieocieplane. Powierzchnia zabudowy - 720 m2, ilość kondygnacji - 1, wysokość - 4,7-7,6 m</t>
  </si>
  <si>
    <t>455,7 m2</t>
  </si>
  <si>
    <t>2 450 m3</t>
  </si>
  <si>
    <t>Obiekt nieprodukcyjny z częścią biurowo-socjalną, wykonany w konstrukcji murowanej na szkielecie żelbetowym słupowo-belkowym. Wyposażony w żelbetową tacę rozładowczą. Powierzchnia zabudowy (z tacą) - 764 m2, ilość kondygnacji - 1, wysokość - 3,7m, 4,7m</t>
  </si>
  <si>
    <t>NC - Sterownia SRK SA2</t>
  </si>
  <si>
    <t>NC - Zbiornik retencyjny wód burzowych</t>
  </si>
  <si>
    <t>NC - Przepompownia wody deszczowej</t>
  </si>
  <si>
    <t>NC - Komora rozprężna zrzutu wody chłodzącej</t>
  </si>
  <si>
    <t>NC - Nasyp bocznicy kolejowej z murem oporowym</t>
  </si>
  <si>
    <t>155 m3</t>
  </si>
  <si>
    <t>Budynek przemysłowy w konstrukcji murowanej, parterowy, nie podpiwniczony. Powierzchnia zabudowy - 42 m2, wysokość - 3,8 m.</t>
  </si>
  <si>
    <t>3010 m3</t>
  </si>
  <si>
    <t>Budynek przemysłowy w konstrukcji szkieletowej stalowej słupowo-ryglowej nie podpiwniczony. Ściany parteru murowane, powyżej lekka obudowa, przeszklone. Powierzchnia zabudowy - 303 m2, ilość kondygnacji - 3, wysokość całk. - 28 m.</t>
  </si>
  <si>
    <t>418 m2</t>
  </si>
  <si>
    <t>804 m3</t>
  </si>
  <si>
    <t>144 m2</t>
  </si>
  <si>
    <t>Budynek nieprodukcyjny, w konstrukcji murowanej, niepodpiwniczony. Część powierzchni ścian ażurowa. Powierzchnia zabudowy - 169 m2, ilość kondygnacji - 1, wysokość - 5,5 m</t>
  </si>
  <si>
    <t>36 m3</t>
  </si>
  <si>
    <t>Obiekt produkcji pomocniczej w formie żelbetowej konstrukcji belkowej najazdowo-zjazdowej z przynależnymi pomostami stalowymi. Powierzchnia zabudowy - 135 m2, długość konstrukcji żelbetowej - 17,7 m.</t>
  </si>
  <si>
    <t>52 m2</t>
  </si>
  <si>
    <t>9 m2</t>
  </si>
  <si>
    <t>Budynek przemysłowy w konstrukcji murowanej, parterowy, nie podpiwniczony. Powierzchnia zabudowy - 12 m2, wysokość - 2,9 m.</t>
  </si>
  <si>
    <t>310 m2</t>
  </si>
  <si>
    <t>Budynek przemysłowy produkcji pomocniczej, w konstrukcji prefabrykowanej żelbetowej słupowo-belkowej, ściany z płyt systemowych żelbetowych. Powierzchnia zabudowy - 165 m2, ilość kondygnacji - 2, wysokość - 9,8 m</t>
  </si>
  <si>
    <t>Konstrukcja stalowa typu mostowego - nad torami kolejowymi bocznicy nawęglaniaj, z wejściem i zejściem w formie schodów. Całość traktu komunikacyjnego z krat ocynkowanych. Długość kładki - 20 m, wysokość - 7 m</t>
  </si>
  <si>
    <t>54 m2</t>
  </si>
  <si>
    <t>Konstrukcja stalowa typu mostowego, obiekt liniowy - nad torami kolejowymi bocznicy popiołowej, trójprzęsłowa z wejściem i zejściem w formie schodów. Całość traktu komunikacyjnego z krat ocynkowanych. Długość kładki - 38,2 m, wysokość - 7,2 m</t>
  </si>
  <si>
    <t>101 m2</t>
  </si>
  <si>
    <t>Konstrukcja stalowa typu mostowego - nad torami kolejowymi bocznicy popiołowej, czteroprzęsłowa z wejściem i zejściem w formie schodów. Całość traktu komunikacyjnego z płyt żelbetowych. Długość kładki - 62 m, wysokość - 7,1 m</t>
  </si>
  <si>
    <t>110 m2</t>
  </si>
  <si>
    <t>457 m3</t>
  </si>
  <si>
    <t>Budynek przemysłowy nieprodukcyjny w konstrukcji murowanej, wyposażony w suwnicę belkową Powierzchnia zabudowy - 93 m2, ilość kondygnacji - 1, wysokość - 5 m</t>
  </si>
  <si>
    <t>78 m2</t>
  </si>
  <si>
    <t>1 216 m3</t>
  </si>
  <si>
    <t>Obiekt przemysłowy w konstrukcji stalowej słupowo-ryglowej z dźwigarami dachowymi. Ściany i dach - lekka obudowa, część warsztatowa murowana. Powierzchnia zabudowy - 262 m2, ilość kondygnacji - 1, wysokość - 4,8 m.</t>
  </si>
  <si>
    <t>249 m2</t>
  </si>
  <si>
    <t>255 m3</t>
  </si>
  <si>
    <t>47,7 m2</t>
  </si>
  <si>
    <t xml:space="preserve">Obiekt produkcyjny, podziemny, w konstrukcji żelbetowej. Powierzchnia zabudowy - 58,9 m2, </t>
  </si>
  <si>
    <t xml:space="preserve">Obiekt produkcyjny, podziemny w konstrukcji żelbetowej, z nadbudówką murowaną. Powierzchnia zabudowy - 35 m2, wysokość npt - 2,8 m </t>
  </si>
  <si>
    <t>28,3 m2</t>
  </si>
  <si>
    <t>Budynek nieprodukcyjny, wykonany w konstrukcji murowanej z drewnianą więźbą dachową. Powierzchnia zabudowy - 320,8 m2, ilość kondygnacji - 3, wysokość - 11,2 m</t>
  </si>
  <si>
    <t>3 111 m3</t>
  </si>
  <si>
    <t>1 162 m2</t>
  </si>
  <si>
    <t>95 m3</t>
  </si>
  <si>
    <t>33,5 m2</t>
  </si>
  <si>
    <t>Budynek nieprodukcyjny, wykonany w lekkiej konstrukcji z płyt systemowych z częścią przeszkloną, parterowy. Powierzchnia zabudowy - 54,3 m2, wysokość - 3,15 m</t>
  </si>
  <si>
    <t>480 m3</t>
  </si>
  <si>
    <t>95 m2</t>
  </si>
  <si>
    <t>Budynek nieprodukcyjny, wykonany w konstrukcji murowanej z drewnianą więźbą dachową. Powierzchnia zabudowy - 120 m2, ilość kondygnacji - 1, wysokość - 5,1 m</t>
  </si>
  <si>
    <t>260 m3</t>
  </si>
  <si>
    <t>39,2 m2</t>
  </si>
  <si>
    <t>Budynek nieprodukcyjny, wykonany w konstrukcji murowanej z drewnianą więźbą dachową. Powierzchnia zabudowy - 114 m2, ilość kondygnacji - 1, wysokość - 4,9 m</t>
  </si>
  <si>
    <t>Budynek nieprodukcyjny, wykonany w konstrukcji murowanej z drewnianą więźbą dachową. Powierzchnia zabudowy - 114 m2, ilość kondygnacji - 1, wysokość - 4,8 m</t>
  </si>
  <si>
    <t>1 135 m2</t>
  </si>
  <si>
    <t>Budynek nieprodukcyjny, wykonany w konstrukcji murowanej z termoizolacją i drewnianą więźbą dachową. Budynek posiada urządzenie dla niepełnosprawnych. Powierzchnia zabudowy - 531 m2, ilość kondygnacji - 2, wysokość - 12,4 m</t>
  </si>
  <si>
    <t>3 518 m3 (całość)</t>
  </si>
  <si>
    <t>380 m2</t>
  </si>
  <si>
    <t>Obiekt produkcyjny w konstrukcji żelbetowej w części podziemnej oraz murowanej w części nadziemnej na szkielecie konstrukcyjnyn żelbetowym. Budynek posiada suwnicę. Powierzchnia zabudowy - 315 m2, ilość kondygnacji - 2, wysokość cz. nadziemnej - 7,7 m</t>
  </si>
  <si>
    <t>782 m3</t>
  </si>
  <si>
    <t>136 m2</t>
  </si>
  <si>
    <t>Budynek produkcyjny w konstrukcji murowanej z podziemnymi komorami i kanałami instalacyjnymi. Powierzchnia zabudowy - 180 m2, ilość kondygnacji - 1, wysokość - 4 m</t>
  </si>
  <si>
    <t>2 706 m3</t>
  </si>
  <si>
    <t>Budynek produkcyjny w konstrukcji murowanej na szkielecie żelbetowym słupowo belkowym. Powierzchnia zabudowy - 307 m2, ilość kondygnacji - 2, wysokość - 8,7 m</t>
  </si>
  <si>
    <t>523 m2</t>
  </si>
  <si>
    <t>1 455 m3</t>
  </si>
  <si>
    <t>Obiekt produkcyjny w konstrukcji żelbetowej w części podziemnej oraz murowanej w części nadziemnej na szkielecie konstrukcyjnyn żelbetowym. Budynek posiada suwnicę. Powierzchnia zabudowy - 125 m2, ilość kondygnacji - 3, wysokość cz. nadziemnej - 6,3 m</t>
  </si>
  <si>
    <t>188 m2</t>
  </si>
  <si>
    <t>98 m3</t>
  </si>
  <si>
    <t>23 m2</t>
  </si>
  <si>
    <t>Budynek produkcyjny w konstrukcji murowanej z podziemnymi komorami wentylacyjnymi. Powierzchnia zabudowy - 31 m2, ilość kondygnacji - 1, wysokość - 4,2 m</t>
  </si>
  <si>
    <t>605 m3</t>
  </si>
  <si>
    <t>97 m2</t>
  </si>
  <si>
    <t>44 m3</t>
  </si>
  <si>
    <t>Obiekt produkcyjny, podziemny w konstrukcji żelbetowej. Powierzchnia zabudowy - 29 m2, wysokość - 3,3 m</t>
  </si>
  <si>
    <t>17,5 m2</t>
  </si>
  <si>
    <t>2 403 m3</t>
  </si>
  <si>
    <t>360 m2</t>
  </si>
  <si>
    <t>Obiekt nieprodukcyjny w konstrukcji murowanej, parterowy, z lekkim samonośnym systemowym dachem łukowym oraz z częścią socjalną. Powierzchnia zabudowy - 127 m2, wysokość - 6 m</t>
  </si>
  <si>
    <t>2 x 710 m3</t>
  </si>
  <si>
    <t>Obiekty produkcyjne naziemne w formie cylindrycznej, izolowane termicznie, na stropodachu nadbudówka wejściowa. Powierzchnia zabudowy - 110 m2/szt, wysokość - 7 m</t>
  </si>
  <si>
    <t>2 x 77,7 m2</t>
  </si>
  <si>
    <t>450 m3</t>
  </si>
  <si>
    <t>Obiekt produkcyjny w konstrukcji żelbetowej, dwukomorowy z rozporami poprzecznymi, otwarty. Powierzchnia zabudowy - 175 m2, głębokość - 1,7-2,7 m</t>
  </si>
  <si>
    <t>234 m3</t>
  </si>
  <si>
    <t>Budynek nieprodukcyjny w konstrukcji murowanej z wydzieloną wiatą. Teren zabezpieczony ogrodzeniemstałym. Powierzchnia zabudowy - 81 m2, ilość kondygnacji - 1, wysokość - 3,5 m</t>
  </si>
  <si>
    <t>64,9 m2</t>
  </si>
  <si>
    <t>442 m3</t>
  </si>
  <si>
    <t>105 m2</t>
  </si>
  <si>
    <t>Budynek nieprodukcyjny w konstrukcji murowanej z kanałem rewizyjnym i dachem dwuspadkowym na belkach stalowych. Powierzchnia zabudowy - 117 m2, ilość kondygnacji - 1, wysokość - 3,6 m</t>
  </si>
  <si>
    <t>1 890 m3</t>
  </si>
  <si>
    <t>Obiekt dwukomorowy z nadziemną murowaną nadbudówką zejściową do pomieszczenia pompowni oraz komorami separacyjnymi, aktualnie nieużytkowany. Pojemność komór - 2 x 250 m3. Powierzchnia zabudowy - 343 m2, głębokość zbiornika - 6 m</t>
  </si>
  <si>
    <t>302 m2</t>
  </si>
  <si>
    <t>22 854 m3</t>
  </si>
  <si>
    <t>1 669 m2</t>
  </si>
  <si>
    <t>Obiekt produkcyjny w konstrukcji nośnej stalowej szkieletowej słupowo-ryglowej, wielopoziomowej, z wydzieloną stalową klatką schodową. Stropy płytowe żelbetowe oraz kratowe na belkach stalowych. Powierzchnia zabudowy - 1 187 m2, ilość kondygnacji - 5, wysokość całkowita - 33,6 m</t>
  </si>
  <si>
    <t>Budynek produkcyjny w konstrukcji murowanej z żelbetowymi płytowymi stropami oraz przybudówką transformatorową (adaptacja nastawni odpopielania i odsiarczania II etapu). Powierzchnia zabudowy - 241 m2, ilość kondygnacji - 2, wysokość - 8,82 m</t>
  </si>
  <si>
    <t>124 m3</t>
  </si>
  <si>
    <t>27 m2</t>
  </si>
  <si>
    <t>Obiekt produkcyjny w konstrukcji murowanej z termoizolacją. Powierzchnia zabudowy - 35 m, ilość kondygnacji - 1, wysokość - 2,8 m</t>
  </si>
  <si>
    <t>1 416 m3</t>
  </si>
  <si>
    <t>Obiekt produkcyjny w konstrukcji nośnej stalowej słupowo belkowej, ściany systemowe z płyt warstwowych. Powierzchnia zabudowy - 275 m2, ilość kondygnacji - 1, wysokość - 5,3 m</t>
  </si>
  <si>
    <t>260 m2</t>
  </si>
  <si>
    <t>4 600 m3</t>
  </si>
  <si>
    <t>Konstrukcja żelbetowa monolityczna na planie koła. Średnica fundamentu - 14,5 m, powierzchnia zabudowy - 165 m2</t>
  </si>
  <si>
    <t>Konstrukcja żelbetowa monolityczna blokowa. Powierzchnia zabudowy - 65 m2, wysokość npt - 2,8 m</t>
  </si>
  <si>
    <t>3 465 m3</t>
  </si>
  <si>
    <t>Obiekt produkcyjny w konstrukcji stalowej z termoizolacją, posadowiony na fundamencie żelbetowym płytowym. Średnica fund. - 14,3 m, zbiornika 13,1 m, wysokość zbiornika 21,3 m</t>
  </si>
  <si>
    <t>IMOS – Zbiornik V=2000 wraz ze stanowiskiem pomp (Zbiornik ścieków potrawiennych)</t>
  </si>
  <si>
    <t xml:space="preserve">25 m2 </t>
  </si>
  <si>
    <t>Obiekty produkcyjne liniowe. Estakady technologiczne wykonane w konstrukcji stalowej na fundamentach żelbetowych, zadaszone, przełazowe. Kanały oraz studzienki - w konstrukcji żelbetowej z płytami przykrywowymi. Długość estakady - 103,5 m, wysokość - 4,3-7,5 m, szerokość - 3 m, długość kanałów - 122 m, przekrój - BxH = 1,0-1,5 x 1,0-1,5 m</t>
  </si>
  <si>
    <t>estakada - 309 m2</t>
  </si>
  <si>
    <t>28 262 m3</t>
  </si>
  <si>
    <t>736 m2</t>
  </si>
  <si>
    <t xml:space="preserve">Obiekt przemysłowy produkcyjny, dwuprzewodowy, trzon w konstrukcji żelbetowej monolitycznej. Wewnątrz pomosty pośrednie obsługowe w konstrukcji stalowej. Powierzchnia zabudowy - 241 m2, ilość poziomów obsługowych - X, wysokość trzonu - 117,5 m, średnica zewn - 17,5 m, wysokość przewodów - 120 m </t>
  </si>
  <si>
    <t>Obiekty produkcyjne liniowe w konstrukcji stalowej kratowej z dwustronnymi pomostami ewizyjnymi. Konstrukcja mostów na podporach stalowych, fundamenty żelbetowe lub płytowe, obiekty niezadaszone. Długość mostu nr 1  - 61,7 m, szerokość 4,8 m, wysokość - 7,7-15,2 m. Długość mostu nr 2 - 33,5 m, szerokość - 3,2 m, wysokość - 0,0-9,7 m</t>
  </si>
  <si>
    <t>most nr 1 - 160 m2                                      most nr 2 - 54 m2</t>
  </si>
  <si>
    <t>201,7 m2</t>
  </si>
  <si>
    <t>3 660 m3</t>
  </si>
  <si>
    <t>Obiekt produkcyjny w konstrukcji nośnej stalowej, przekrycie dachu z blachy trapezowej. Obiekt wyposażony w stalowe pomosty obsługowe i stropy płytowe żelbetowe. Powierzchnia zabudowy - 200 m2, ilość kondygnacji - 3, wysokość - 18,5 m</t>
  </si>
  <si>
    <t>IMOS – Węzeł przesypowy nr 1</t>
  </si>
  <si>
    <t>Obiekt produkcyjny w konstrukcji nośnej stalowej, przekrycie z blachy trapezowej. Obiekt wyposażony w stalowe pomosty obsługowe. Powierzchnia zabudowy - 903 m2, wysokość - 13,8 m</t>
  </si>
  <si>
    <t>224 m2</t>
  </si>
  <si>
    <t>5 869 m3</t>
  </si>
  <si>
    <t>296 m2</t>
  </si>
  <si>
    <t>Obiekt produkcyjny w konstrukcji żelbetowej, cylindryczny, z przynależną zwnętrzną konstrukcją stalową klatkoi schodowej z windą. Obiekt posadowiony na palach. Powierzchnia zabudowy - 160,6 m2, wysokość - 41 m</t>
  </si>
  <si>
    <t>Obiekt liniowy w konstrukcji żelbetowej monolitycznej. Długość obiektu - 91 m, wysokość - do 5 m</t>
  </si>
  <si>
    <t>581 m3</t>
  </si>
  <si>
    <t>71,8 m2</t>
  </si>
  <si>
    <t>Obiekt produkcyjny wysoki w konstrukcji stalowej szkieletowej słupowo-belkowej, posadowiony na palach. Ściany z systemowych płyt warstwowych. Powierzchnia zabudowy - 37,7 m2, wysokość - 46,4 m</t>
  </si>
  <si>
    <t>709 m3</t>
  </si>
  <si>
    <t>100,7 m2</t>
  </si>
  <si>
    <t>Obiekt produkcyjny w konstrukcji stalowej szkieletowej słupowo-belkowej z pomostami obsługowymi i przekryciem z blachy trapezowej. Powierzchnia zabudowy - 103,5 m2, wysokość - 7,6 m</t>
  </si>
  <si>
    <t>Obiekt liniowy w konstrukcji żelbetowej monolitycznej. Długość obiektu - 42,1 m, wysokość - do 3,2 m</t>
  </si>
  <si>
    <t>1 470 m3</t>
  </si>
  <si>
    <t>Obiekt produkcyjny w konstrukcji stalowej szkieletowej słupowo-belkowej z wewnętrzną ciężką kratą zsypową. Ściany cokołowe betonowe, reszta w lekkiej obudowie z blachy trapezowej. Pomieszczenia techniczne z termoizolacją. Powierzchnia zabudowy - 176 m2, wysokość - 12 m</t>
  </si>
  <si>
    <t>15 500 m3</t>
  </si>
  <si>
    <t>Obiekt produkcyjny, obejmuje 3 zbiorniki na biomasę o poj. 600 m3 każdy z pomieszczeniami obsługi oraz wiatę rozładunkową. Konstrukcja nośna stalowa przestrzenna słupowo-belkowa, posadowienie zbiorników na palach. Ściany części podziemnej - żelbetowe, monolityczne, ściany pomieszczenia obsługowego i wiaty rozładunkowej z płyt warstwowych systemowych. Ilość poziomów eksploatacyjnych - 5, powierzchnia zabudowy - 355 m2, wysokość zbiorników - 42,2 m, wysokość wiaty - 11,2 m</t>
  </si>
  <si>
    <t>655 m2</t>
  </si>
  <si>
    <t>Drogi i place na terenie elektrowni</t>
  </si>
  <si>
    <t>5 870 m3</t>
  </si>
  <si>
    <t>Obiekt produkcyjny w konstrukcji stalowej słupowo-ryglowej, zadaszony, z pomostami obsługowymi przy rozładunku mazutu. Powierzchnia zabudowy - 780 m2, wysokość - 7,5 m</t>
  </si>
  <si>
    <t>318 m2</t>
  </si>
  <si>
    <t>918 m3</t>
  </si>
  <si>
    <t>186 m2</t>
  </si>
  <si>
    <t>Konstrukcja stalowa o dużej smukłości, posadowiona na żelbetowych fundamentach blokowych. Ilość słupów - 2 szt, powierzchnia zabudowy 2 x 2,5 m2, wysokość - 28 m</t>
  </si>
  <si>
    <t>32,5 m3</t>
  </si>
  <si>
    <t>32,5 m2</t>
  </si>
  <si>
    <t>Obiekt produkcyjny kontenerowy, posadowiony na ławie fundamentowej. Powierzchnia zabudowy - 12,6 m2, wysokość - 2,8 m</t>
  </si>
  <si>
    <t>10,3 m2</t>
  </si>
  <si>
    <t>Obiekt nieprodukcyjny w formie lekkiej wiaty stalowej. Przekrycie dachu z blachy, konstrukcja posadowiona na stopach fundamentowych. Ilość wiat - 3, powierzchnia zabudowy - 38 m, wysokość - 2,8 m</t>
  </si>
  <si>
    <t>38 m2</t>
  </si>
  <si>
    <t>103 m3</t>
  </si>
  <si>
    <t>Obiekt produkcyjny otwarty, dwukomorowy, w konstrukcji żelbetowej monolitycznej z podestami obsługowymi. Powierzchnia zabudowy - 802 m2, głębokość obiektu - 6,8 m</t>
  </si>
  <si>
    <t>2 x 1000 m3</t>
  </si>
  <si>
    <t>733 m2</t>
  </si>
  <si>
    <t>259 m3</t>
  </si>
  <si>
    <t>42 m2</t>
  </si>
  <si>
    <t>Obiekt produkcyjny w konstrukcji żelbetowej monolitycznej w formie komory, z wewnętrznymi podestami rewizyjnymi. Powierzchnia zabudowy - 52 m2, głębokość obiektu - 8,2 m</t>
  </si>
  <si>
    <t>Obiekt produkcyjny podziemny w konstrukcji żelbetowej. Powierzchnia zabudowy - 256 m2, długość obiektu - 51 m, przekrój B x H = 5,0 x 2,8 m</t>
  </si>
  <si>
    <t>729 m3</t>
  </si>
  <si>
    <t>203 m2</t>
  </si>
  <si>
    <t>Obiekt produkcyjny podziemny w konstrukcji żelbetowej. Powierzchnia zabudowy - 128 m2, długość obiektu - 51 m, przekrój B x H = 2,6 x 2,8 m</t>
  </si>
  <si>
    <t>371 m3</t>
  </si>
  <si>
    <t>71 m3</t>
  </si>
  <si>
    <t>Obiekt produkcyjny w konstrukcji żelbetowej monolitycznej w formie komory. Powierzchnia zabudowy - 19,3 m2, głębokość obiektu - 4,15 m</t>
  </si>
  <si>
    <t>Obiekt produkcyjny inżynierski z gruntu zbrojonego, wyskarpowanego 1:1 i 1:0,75, skarpa ze strony zachodniej ustabilizowana murem gabionowym, szerokość nasypu max - 32 m, wysokość - ok. 5 m, długość - ok.1,5 km. Funkcja - ruch kolejowy i drogowy.</t>
  </si>
  <si>
    <t>191,5 m3</t>
  </si>
  <si>
    <t>Obiekty budowlane o nawierzchni asfaltowej lub betonowej na podbudowie z kamienia lub tłucznia. Niektóre place z płyt drogowych prefabrykowanych. Nawierzchnie posiadają sieć odwodnień.</t>
  </si>
  <si>
    <t>470 m3</t>
  </si>
  <si>
    <t>65 m2</t>
  </si>
  <si>
    <t>173,5 m2</t>
  </si>
  <si>
    <t>889 m3</t>
  </si>
  <si>
    <t>600 m3</t>
  </si>
  <si>
    <t>Budynek przemysłowy produkcyjny w konstrukcji murowanej ze stalowym wewnętrznym szkieletem słupowo-belkowym, usztywnionym płytami stropowymi. Powierzchnia zabudowy - 39 m2, ilość kondygnacji - 3, wysokość - 11,9 m</t>
  </si>
  <si>
    <t>Obiekt produkcyjny podziemny w konstrukcji żelbetowej monolitycznej z murowaną nadbudówką nadziemną. Powierzchnia zabudowy - 37 m2, wysokość części podziemnej - 5,2 m</t>
  </si>
  <si>
    <t>Obiekt produkcyjny w konstrukcji murowanej, posadowiony na płycie żelbetowej, z kanałami elektrycznymi. Powierzchnia zabudowy - 218,6 m2, wysokość obiektu - 4,4 m</t>
  </si>
  <si>
    <t>Nr teczki</t>
  </si>
  <si>
    <t>L.p.</t>
  </si>
  <si>
    <t>Zbiorniki oleju transformatorowego ZOT 0-5 6x50m3</t>
  </si>
  <si>
    <t>IMOS II - absorber nr 3</t>
  </si>
  <si>
    <t>IMOS II - absorber nr 4</t>
  </si>
  <si>
    <t xml:space="preserve">Obiekt budowlany produkcyjny w konstrukcji żelbetowej, wysokość od p.t. 120 m, średnica misy chłodni 100 m
</t>
  </si>
  <si>
    <t>Obiekt przemysłowy w konstrukcji nośnej stalowej szkieletowej słupowo-ryglowej, wielopoziomowej, z zewnętrzną stalową klatką schodową i szybem windowym. Stropy wykonane jako płytowe żelbetowe oraz kratowe na belkach stalowych. Budynek posiada 5 kondygnacji i wysokość całkowitą 22,9 m. Wymiary w rzucie: LxB = 42,5x 26,5 m</t>
  </si>
  <si>
    <t>Obiekt wykonany w formie wiaty o ścianach w konstrukcji żelbetowej z lekkim zadaszeniem stalowym. Wiata jest konstrukcyjnie powiązana ze stalową klatką schodową, stanowiącą dojście do przenośników gipsu. Wymiary: LxBxH = 18,1x 12,2x12,5 m.</t>
  </si>
  <si>
    <t>Budynek w konstrukcji murowanej z żelbetowymi płytowymi stropami, dwukondygnacyjny. Wymiary: LxBxH = 18,00 x 17,25 x 12,1 m. Budynek posadowiony na palach.</t>
  </si>
  <si>
    <t>Obiekty liniowe skośne w konstrukcji stalowej z przynależnymi podestami obsługowymi i stacjami przesypowymi. Długość przenośników: nr 1 - 25 mb, nr 2 – 82,5 mb. Wysokość maksymalna przenośnika nr 1 – 5 m, przenośnika nr 2 - 5,8m</t>
  </si>
  <si>
    <t>Obiekt w konstrukcji żelbetowej monolitycznej na planie koła o średnicy 16,6 m, posadowiony w sposób pośredni na palach. Wysokość obiektu 33,1 m.</t>
  </si>
  <si>
    <t>Obiekt w konstrukcji żelbetowej, cylindryczny, ze wspólną zewnętrzną konstrukcją stalową klatki schodowej ze zbiornikiem sorbentu IMOS 1. Z uwagi na swoją smukłość (wysokość 41 m), obiekt został posadowiony na palach. Średnica zbiornika 10,5 m.</t>
  </si>
  <si>
    <t>Obiekt liniowy w konstrukcji stalowej w formie przestrzennej kratownicy. Budowla wieloprzęsłowa, zadaszona, wsparta na słupach stalowych. Obiekt wyposażony w podest obsługowy na całej długości. Długość obiektu – 57,5 m.</t>
  </si>
  <si>
    <t>Budynek w konstrukcji żelbetowej w części podziemnej i stalowej szkieletowej z lekką obudową w części nadziemnej. Budynek posadowiony na płycie żelbetowej i podziemnym żelbetowym zbiorniku ścieków. Posiada 2 poziomy stropu stalowego ażurowego. Wymiary budynku: LxBxH = 48,8x 28,8x19,0 m</t>
  </si>
  <si>
    <t xml:space="preserve">Obiekt produkcyjny - budowla. Konstrukcja nośna klatki schodowej stalowa. Żelbetowy szyb windy. Wysokość obiektu - 58,2 m, </t>
  </si>
  <si>
    <t>Budynek produkcyjny w konstrukcji murowanej z lekkim samonośnym systemowym dachem łukowym. Powierzchnia zabudowy - 373 m2, ilość kondygnacji - 1, wysokość - 9,8/7,5 m
Na terenie SUW znajduje się kontenerowa stacja trafo.</t>
  </si>
  <si>
    <t>126 m2</t>
  </si>
  <si>
    <t>500 m3</t>
  </si>
  <si>
    <t>Budynek nieprodukcyjny w konstrukcji murowanej, dach w konstrukcji stalowej, kryty blacha falistą z deskowaniem pełnym. Powierzchnia zabudowy - 144 m2, ilość kondygnacji - 1, wysokość -~4 m</t>
  </si>
  <si>
    <t>17 754 m3</t>
  </si>
  <si>
    <t>2 326 m2</t>
  </si>
  <si>
    <t>2 760 m3</t>
  </si>
  <si>
    <t>1 833 m3</t>
  </si>
  <si>
    <t>542 m2</t>
  </si>
  <si>
    <t>220 m2</t>
  </si>
  <si>
    <t>17 664 m3</t>
  </si>
  <si>
    <t>2 542,6 m2</t>
  </si>
  <si>
    <t>80 m2</t>
  </si>
  <si>
    <t xml:space="preserve">Obiekt przemysłowy produkcyjny, dwuprzewodowy, trzon w konstrukcji żelbetowej monolitycznej. Wewnątrz pomosty pośrednie obsługowe w konstrukcji stalowej (3 poziomy: +34,40 m, +55,60 m, +88,60 m). Ostatni poziom obsługowy to strop żelbetowy na poz. +116,9 m. Ilość poziomów obsługowych - 4, wysokość trzonu - 122,5 m, średnica zewn - 19 m, wysokość przewodów - 125 m </t>
  </si>
  <si>
    <t>Konstrukcje stalowe wsporcze fragmentarycznie posadowione na zelbetowych fundamentach.</t>
  </si>
  <si>
    <t>Obiekt energetyczny o pow. zabudowy 1 812,50 m2, w skałd którego wchodzą:
- kontener stacyjny stalowy
- konstrukcje stalowe wsporcze i słupowe na fundamentach
- słupy odgromowe na fundamentach żelbetowych
- ogrodzenie betonowe
- drogi zewnetrzne
- słupy oświetleniowe</t>
  </si>
  <si>
    <t>Obiekt energetyczny o pow. zabudowy 1 250 m2, w skałd którego wchodzą:
- kontenery stacyjne stalowe - 2 szt.
- kanały kablowe
- żelbetowe ściany odgrodzenia pożarowego - 3 szt.
- konstrukcje stalowe wsporcze i słupowe na fundamentach
- transformatory na misach olejowych żelbetowych
- słupy odgromowe na fundamentach żelbetowych
- ogrodzenie betonowe
- drogi zewnetrzne
- słupy oświetleniowe</t>
  </si>
  <si>
    <t>Obiekt budowlany produkcyjny w konstrukcji żelbetowej, wysokość od p.t. 120 m, średnica misy chłodni 100 m</t>
  </si>
  <si>
    <t>Obiekt produkcyjny, tunel w konstrukcji żelbetowej monolitycznej, powierzchnia zabudowy - 289 m2 (dla T-4), 190,6 m2 (dla T-3), długość - 68,8 m (dla T-4), 45,4 m (dla T3),
Budynki w konstrukcji żelbetowej monolitycznej w części podziemnej oraz murowanej w części nadziemnej, powierzchnia zabudowy - 170 m2, ilość kondygnacji - 1, wysokość - 4,4 m</t>
  </si>
  <si>
    <t>Wiata WOPR</t>
  </si>
  <si>
    <t>ok. 116,91 m3</t>
  </si>
  <si>
    <t>Wiata wolnostojąca  nad lustrem wody, oparta na żelbetowych stopach fundamentowych o rzucie trapezowym, konstrukcja nadziemna stalowa, ściany i dach pokryte blachą trapezową. Wewnątrz jednonawowe pomieszczenie magazynowe dla cumowania łodzi motorowej.</t>
  </si>
  <si>
    <t>25 m2</t>
  </si>
  <si>
    <t>Budynek produkcji pomocniczej, murowany, parterowy, nie podpiwniczony. Ściany otynkowane. Powierzchnia zabudowy - 26,6 m2, wysokość - 3,55 m.</t>
  </si>
  <si>
    <t>budynek o kubaturze 86,5 m3</t>
  </si>
  <si>
    <t>budyneki o kubaturze 86,5 m3</t>
  </si>
  <si>
    <t>urządzenia ochrony środowiska</t>
  </si>
  <si>
    <t>separator 12</t>
  </si>
  <si>
    <t>Budynek stacji regentów (Budynek cyberbezpieczeństwa)</t>
  </si>
  <si>
    <t>88,35 m2</t>
  </si>
  <si>
    <t>kubatura brutto 622,01 m3
kubatura wewnetrzna 251,22 m3</t>
  </si>
  <si>
    <t>Budynek biurowy w konstrukcji murowanej i żelbetowej monolitycznej, parterowy niepodpiwniczony z dachem płaskim. Fundamenty: ławy żelbetowe, ściany murowane z cegły ceramicznej ocieplone styropianem, podłoga na gruncie z izolacją ze styropianu, dach z prefabrykowanych żelbetowych płyt korytkowych opartych na belce strunobetonowej pokryty styropapą i papą wierzchniego krycia, wewnątrz wydzielone strefy pożarowe (przegrody i drzwi), okna antywłamaniowe. Wysokość budynku 4,77 m</t>
  </si>
  <si>
    <t>osadniki - 2 530 m3</t>
  </si>
  <si>
    <t>Obiekt produkcyjny w formie 3 szt. osadników żelbetowych z przyległym kanałem rozprowadzajacym oraz belkami podtorza suwnicy bramowej. Do obiektu przynależą trzy separatory koalescencyjne.</t>
  </si>
  <si>
    <t>separator 13
separator 14
separator 15</t>
  </si>
  <si>
    <t>separator 16</t>
  </si>
  <si>
    <t>Budynek produkcji pomocniczej w formie hali trzynawowej. Wykonany w konstrukcji szkieletowej żelbetowej oraz murowanej, dach z elementami strunobetonowymi. Powierzchnia zabudowy - 1 045 m2, ilość kondygnacji - 2 (w tym schron jako piwnica), wysokość - 6,3 m (z naświetlem - 7,8 m).</t>
  </si>
  <si>
    <t>bezodpł. zb. na nieczystości ciekłe</t>
  </si>
  <si>
    <t>separator 7 i 8</t>
  </si>
  <si>
    <t>separator 4</t>
  </si>
  <si>
    <t>Budynek produkcyjny w konstrukcji żelbetowej monolitycznej (część poniżej poziomu terenu) oraz szkieletowej słupowo-belkowej i murowanej (część nadziemna). Obiekt wyposażony w suwnicę. Ilość kondygnacji - 3, powierzchnia zabudowy - 834 m2, wysokość - 7,4 m                                                             Kanały technologiczne przed budynkiem w konstrukcji żelbetowej, lokalnie w formie odkrytej, przełazowe. Długość łączna kanałów - ok. 450 m.                                                          Słupy instalacji technologicznej w konstrukcji stalowej kratowej, posadowione na fundamentach stopowych. Wysokość słupów - 6,5 m, ilość słupów - 8 szt.</t>
  </si>
  <si>
    <t>separator 1 i 2</t>
  </si>
  <si>
    <t xml:space="preserve">Estakada o konstrukcji żelbetowej stanowiąca kołyskę dla toru kolejowego pozwalającego na zmianę kierunku jazdy wagonów kolejowych. Układ słupowo belkowy.  Estakada łukowa: długość w rzucie - 47,3 m, szerokość - 4,6 m, max wysokość -6,9 m,      </t>
  </si>
  <si>
    <t>Obiekt produkcyjny w konstrukcji żelbetowej monolitycznej (część podziemna z wyprowadzeniem na estakady) oraz szkieletowej stalowej słupowo-ryglowej  (część nadziemna w formie wiaty), wykończonej lekka obudową. Powierzchnia zabudowy - 276 m2, wysokość wiaty - 14,1 m,   estakada wlotowa: długość - 67,7 m, szerokość - 2,3 m, 6,3 m,                                                           estakada wylotowa: długość - 29,8 m, szerokość - 6,3/9,3 m</t>
  </si>
  <si>
    <t>Obiekt produkcyjny w konstrukcji żelbetowej monolitycznej (część podziemna z wyprowadzeniem na estakady) oraz szkieletowej stalowej słupowo-ryglowej  (część nadziemna w formie wiaty), wykończonej lekka obudową. Powierzchnia zabudowy - 276 m2, wysokość wiaty - 14,1 m,  estakada wlotowa: długość - 67,7 m, szerokość - 2,3 m, 6,3 m,                                                           estakada wylotowa: długość - 29,8 m, szerokość - 6,3/9,3 m</t>
  </si>
  <si>
    <t xml:space="preserve">791 m2
wlotowa - 92 m2,                                       wylotowa - 107 m2  </t>
  </si>
  <si>
    <t>tunel T-3 - 610 m3,                                       budynki - 1 164 m3</t>
  </si>
  <si>
    <t>tunel T-3 - 163 m2,                        budynek -  93 m3</t>
  </si>
  <si>
    <t>Obiekt produkcyjny, tunel ew konstrukcji żelbetowej monolitycznej, powierzchnia zabudowy - 190,6 m2 (dla T-3), długość 45,4 m (dla T3),             budynek w konstrukcji żelbetowej monolitycznej w części podziemnej oraz murowanej w części nadziemnej, powierzchnia zabudowy - 170 m2, ilość kondygnacji - 1, wysokość - 4,7 m</t>
  </si>
  <si>
    <t xml:space="preserve"> </t>
  </si>
  <si>
    <t>Obiekty przemysłowe w konstrukcji żelbetowej monolitycznej słupowo-belkowej z płytą nawierzchniową i torowiskiem, kwalifikowane do konstrukcji mostowych. Estakada łukowa: długość w rzucie - 47,3 m, szerokość - 4,6 m, max wysokość -6,9 m</t>
  </si>
  <si>
    <t>Estakada łukowa wywrotnicy nr 2</t>
  </si>
  <si>
    <t>Estakada łukowa wywrotnicy nr 1</t>
  </si>
  <si>
    <t>Obiekt produkcyjny z przynależną trasą taśmociągu nawęglania T-4, trasa zabezpieczona od strony składowiska prefabrykowanym murkiem oporowym. Powierzchnia zabudowy - 6 400 m2, długość taśmociagu (muru oporowego) - 315 m, w skład wchodzi podtorze zwałowarki</t>
  </si>
  <si>
    <t>Budynek produkcyjny w konstrukcji szkieletowej stalowej słupowo-ryglowej oraz murowanej, wyposażony w suwnicę. Do budynku przynależy estakadowy wlot taśmy T-4 (długość 15,4 m) oraz przyległa wiata. Powierzchnia zabudowy - 88 m2, ilość kondygnacji - 2, wysokość - 9,5 m</t>
  </si>
  <si>
    <t xml:space="preserve">2 157 m3                                        </t>
  </si>
  <si>
    <t xml:space="preserve">2 157 m3                                    </t>
  </si>
  <si>
    <t xml:space="preserve">2 717 m3            </t>
  </si>
  <si>
    <t xml:space="preserve">2 157 m3                                       </t>
  </si>
  <si>
    <t>Konstrukcja stalowa kratowa służąca zamontowaniu opraw oświetleniowych, posadowiona na żelbetowej stopie fundamentowej schodkowej. Wewnątrz kratowej konstrukcji znajduje się drabina prowadząca na górny podest technologiczny z barierkami zabezpieczającymi przed upadkiem.Wysokość konstrukcji od poziomu terenu 32,70 m, wymiary poziome podestu 3,70 x 3,70 m</t>
  </si>
  <si>
    <t>Słup oświetleniowy 1</t>
  </si>
  <si>
    <t>Słup oświetleniowy 2</t>
  </si>
  <si>
    <t>Słup oświetleniowy 3</t>
  </si>
  <si>
    <t>Słup oświetleniowy 5</t>
  </si>
  <si>
    <t>Słup oświetleniowy 6</t>
  </si>
  <si>
    <t>Słup oświetleniowy 7</t>
  </si>
  <si>
    <t>Kładka dla pieszych nad torami</t>
  </si>
  <si>
    <t>Przejście nad torami wywrotnicą nr 2</t>
  </si>
  <si>
    <t>Wiata stalowa gospod. smarownicown.</t>
  </si>
  <si>
    <t>Komora zasuw (cz. budowlana)</t>
  </si>
  <si>
    <t>Budynek biurowy zaplecza nr. 1</t>
  </si>
  <si>
    <t>Budynek portierni wagowego waga sam,Schenka</t>
  </si>
  <si>
    <t>Budynek administracyjny Energo-Inwest I i II z łącznikiem</t>
  </si>
  <si>
    <t>LacznikII - budynek zaplecza baru</t>
  </si>
  <si>
    <t>Camping w Grabowni - sekcji wędkarskiej</t>
  </si>
  <si>
    <t>Domek kampingowy-Grabownia</t>
  </si>
  <si>
    <t>Budynek biurowy zaplecza nr 2</t>
  </si>
  <si>
    <t>Budynek przepompowni rzeki Nacyny</t>
  </si>
  <si>
    <t>Budynek rozdzielni 6kV Nacyna</t>
  </si>
  <si>
    <t>Budynek rozdzielni 20 kV Nacyna</t>
  </si>
  <si>
    <t>Budynek przepompowni melioracyjnej w Kuźni</t>
  </si>
  <si>
    <t>Budynek stacji trafo Rybnicka Kuźnia</t>
  </si>
  <si>
    <t>77,7m2</t>
  </si>
  <si>
    <t>710 m3</t>
  </si>
  <si>
    <t>Obiekt produkcyjny naziemny w formie cylindrycznej, izolowany termicznie, na stropodachu nadbudówka wejściowa. Powierzchnia zabudowy - 110 m2, wysokość - 7 m</t>
  </si>
  <si>
    <t>separator 5</t>
  </si>
  <si>
    <t>Ujęcie wody Stodoły - Osadnik popłuczyn</t>
  </si>
  <si>
    <t>Magazyn chemikaliow SUW Stodoły</t>
  </si>
  <si>
    <t>Baza rybacka - magazyn paliw</t>
  </si>
  <si>
    <t>Baza rybacka - budynek garażu z warsztatem</t>
  </si>
  <si>
    <t>obiekt liniowy</t>
  </si>
  <si>
    <t>Droga dojazdowa wraz z sieciami kanalizacji sanitarnej, deszczowej i technologicznej, wodociągiem, energetycznymi, teletechnicznymi łącznie ze studzienkami na terenie Bazy rybackiej</t>
  </si>
  <si>
    <t>IMOS Budynek główny technologiczny</t>
  </si>
  <si>
    <t>Budynek nastawni i rozdzielni IMOS</t>
  </si>
  <si>
    <t>Budynek urządzeń rozruchowych</t>
  </si>
  <si>
    <t>IMOS - Magazyn gipsu</t>
  </si>
  <si>
    <t>IMOS - konstrukcje wsporcze kanałów spalin</t>
  </si>
  <si>
    <t>IMOS - Estakada technologiczna</t>
  </si>
  <si>
    <t>IMOS - Komin  H-120</t>
  </si>
  <si>
    <t>IMOS - mur oporowy</t>
  </si>
  <si>
    <t>Biomax-1 Szyb dźwigu DZ3 (wysokość 46,3m)</t>
  </si>
  <si>
    <t>Wiata kolejowa - zadaszenie torow</t>
  </si>
  <si>
    <t>Biomax-1 Wiata przed budynkiem stacji rozładu</t>
  </si>
  <si>
    <t>Mur oporowy w rejonie bud. byłej kompresowni</t>
  </si>
  <si>
    <t>Budynek załadunku biomasy(śruty)na taśmociąg T15</t>
  </si>
  <si>
    <t>Budynek stacji rozładunkowej  biomasy</t>
  </si>
  <si>
    <t>Drogi i place na terenie elektrowni-droga przy bud</t>
  </si>
  <si>
    <t>Droga - NewCoal (długość 1.255,76m, pow. 9 450m2)</t>
  </si>
  <si>
    <t>Droga dojazdowa od magazynu 1.427.72m, pow 9.99m2</t>
  </si>
  <si>
    <t>Parking samochodowy przy post.3</t>
  </si>
  <si>
    <t>Parking za blokiem nr 8. Powierzchnia 3 750m2</t>
  </si>
  <si>
    <t>R6R/R4R budynek stacji transformatorowo-rozdzielcz</t>
  </si>
  <si>
    <t>Wiata rowerowa na parkingu o pow. 19.74m2</t>
  </si>
  <si>
    <t>NC-Przepust PI   (51,12m x 5,0 m x 2,86m)</t>
  </si>
  <si>
    <t>NC-Przepust PIV (51,12m x 2,59m x 2,86m)</t>
  </si>
  <si>
    <t>IMOS II -kontener Soft Start nr 3</t>
  </si>
  <si>
    <t>IMOS II -kontener Soft Start nr 4</t>
  </si>
  <si>
    <t>IMOS2 Komin H125</t>
  </si>
  <si>
    <t>IMOS2 Budynek główny technologiczny</t>
  </si>
  <si>
    <t>IMOS2 Budynek elektryczny</t>
  </si>
  <si>
    <t>IMOS2 Budynek awaryjnego magazynu gipsu</t>
  </si>
  <si>
    <t>IMOS2 Budynek magazynowania mączki wapiennej</t>
  </si>
  <si>
    <t>IMOS2 Estakada technologiczna</t>
  </si>
  <si>
    <t>OŚIMOS Budynek oczyszcz. Ścieków z IMOS</t>
  </si>
  <si>
    <t>KŚiO Estakada kolekt. ścieków i odsolin</t>
  </si>
  <si>
    <t>Stacja rozładunku mocznika dla instalacji SNCR</t>
  </si>
  <si>
    <t>Budowla składa się z jednej żelebetowej wspólnej płyty fundamentowej, na której posadowione zostały pozostałe elementy obiektu jak dwa zbiorniki i kontener technologiczny.
Płyta denna (fundamentowa) wykonana w konstrukcji żelbetowej, jako płyta o geometrii prostokąta o wymiarach LxB = 21,5 x 15,3 m oraz grubości 30 cm z lokalnym pogrubieniem do 1 m. Fundament posadowiony w sposób bezpośredni na podsypce piaskowej grubości 1 m. Powierzchnia górna pokryta powłoką chemoodporną. Płyta posiada dodatkowo żelbetowe podziemne rząpie na ścieki chemiczne.
Taca rozładowcza wody amoniakalnej
Element bliźniaczy z tacą rozładowczą mocznika - Wykonana w formie płyty żelbetowej o wymiarach w planie LxB = 7,9 x 3,7 m i grubości 25 cm, ułożona na podsypce piaskowej grub. 1 m. Nawierzchnia tacy pokryta powłoką chemoodporną.</t>
  </si>
  <si>
    <t>Budowla składająca się z jednej żelbetowej wspólnej płyty fundamentowej stanowiącą również szczelną tacę, na której posadowione są dwa zbiorniki  oraz niewielki parterowy kontener technologiczny, całość wygrodzona stalowym ogrodzeniem. Do obiektu przynależy stanowisko rozładunku z betonu.
Fundament zbiorników mocznika
Element wykonany w konstrukcji żelbetowej, jako płyta o geometrii prostokąta o wymiarach LxB = 21,5 x 15,3 m oraz grubości 30 cm z lokalnym pogrubieniem do 1 m. Fundament posadowiony w sposób bezpośredni na podsypce piaskowej grubości 1 m. Powierzchnia górna pokryta powłoką chemoodporną.
Taca rozładowcza mocznika
Wykonana w formie płyty żelbetowej o wymiarach w planie LxB = 7,9 x 3,7 m i grubości 25 cm, ułożona na podsypce piaskowej grub. 1 m. Nawierzchnia tacy pokryta powłoką chemoodporną.
Kontener technologiczny mocznika
Wykonany w lekkiej konstrukcji stalowej szkieletowej, zaizolowany wełną mineralną grub. 100 mm. Ściany i podłoga zabezpieczone powłokami chemoodpornymi na C5-I. Wymiary kontenera: LxBxH = 6,20x3,20x2,75m. Kontener wyposażony w instalację grzewczą, elektryczną i wentylacje mechaniczną. Zlokalizowany jest na płycie fundamentowej zbiorników mocznika.
Zbiorniki mocznika 2x250 m3
Wykonane w konstrukcji stalowej z podwójnej blachy nierdzewnej. Średnica zbiornika 5,0 m, wysokość całkowita – 14,5 m. Posadowione na dodatkowym cokole na wspólnej płycie fundamentowej.</t>
  </si>
  <si>
    <t>Pompownia pożarowa</t>
  </si>
  <si>
    <t>322,5 m3</t>
  </si>
  <si>
    <t>Zbiornik stalowy na fundamencie żelbetowym o poj. 1000 m3, średnicy Ø11 m, wys. 12,15 m.</t>
  </si>
  <si>
    <t>Komora zasów instalacji p.poż.</t>
  </si>
  <si>
    <t>budowla podziemna w postaci jednonawowej komory żelbetowej z włazami z poziomu terenu</t>
  </si>
  <si>
    <t>Budynek pompowni - obiekt kontenerowy o wymiarach (s x d x h) 
13,0 m x 19,0 m x 3,5 m</t>
  </si>
  <si>
    <t>KR Komin</t>
  </si>
  <si>
    <t>separator 9,10,11</t>
  </si>
  <si>
    <t>separator 6</t>
  </si>
  <si>
    <t>separator 18,19,20</t>
  </si>
  <si>
    <t>budynek magazynowy w zabudowie szeregowej, oddylatowany od budynków sąsiednich, bez wspólnego układu funkcjonalnego. Budynek parterowy, bez podpiwniczenia, halowy, dach składa się z dźwigarów kratowych stalowych pokrytych płytami żelbetowymi dachowymi, ściany murowane.</t>
  </si>
  <si>
    <t>budynek magazynowy z częścią biurową w zabudowie szeregowej, oddylatowany od budynków sąsiednich, bez wspólnego układu funkcjonalnego. Budynek parterowy, bez podpiwniczenia, halowy, dach składa się z dźwigarów kratowych stalowych pokrytych płytami żelbetowymi dachowymi, ściany murowane.</t>
  </si>
  <si>
    <t>Budynek główny</t>
  </si>
  <si>
    <t>Dane dla poszczególnych segmentów:</t>
  </si>
  <si>
    <t>NIE</t>
  </si>
  <si>
    <t>Klatka schodowa i szyb windy na bl. 1 (pozostałość IOS 1)</t>
  </si>
  <si>
    <t>Klatka schodowa i szyb windy na bl. 5 (pozostałość IOS 5)</t>
  </si>
  <si>
    <t>Klatka schodowa i szyb windy na bl. 6 (pozostałość IOS 6)</t>
  </si>
  <si>
    <t>Budynek stacji wysyłkowej popiołu bl.nr.1</t>
  </si>
  <si>
    <t>Budynek pompowni wysył. popiołu bl. , 2</t>
  </si>
  <si>
    <t>Budynek pompowni wysył. popiołu bl. 3</t>
  </si>
  <si>
    <t>Budynek pompowni wysył. popiołu bl. 4</t>
  </si>
  <si>
    <t>Pompownia wysyłowa popiołu bl.5-część podziemna</t>
  </si>
  <si>
    <t>Pompownia wysyłowa popiołu bl. 6 cz. podziemn.</t>
  </si>
  <si>
    <t>Budynek pompowni wysył. popiołu bl. 7</t>
  </si>
  <si>
    <t>Budynek pompowni wysył. popiołu bl. 8</t>
  </si>
  <si>
    <t>Budynek nastawni i rozdzielnia odpopielania</t>
  </si>
  <si>
    <t>Budynek rozdzielni elektrof. bl. 1</t>
  </si>
  <si>
    <t>Budynek rozdzielni elektrofiltru bl.2</t>
  </si>
  <si>
    <t>Elektrofiltr bl. 1 i 2</t>
  </si>
  <si>
    <t>1390 m2 + 1390 m2</t>
  </si>
  <si>
    <t>Elektrofiltr bl. 3 i 4</t>
  </si>
  <si>
    <t>Elektrofiltr bl. 5 i 6</t>
  </si>
  <si>
    <t>Budynek rozdzielni elektrofiltru bl.3</t>
  </si>
  <si>
    <t>Budynek rozdzielni elektrofiltru bl.4</t>
  </si>
  <si>
    <t>Budynek rozdzielni elektrofiltru bl.5</t>
  </si>
  <si>
    <t>Budynek rozdzielni elektrofiltru bl.6</t>
  </si>
  <si>
    <t>Budynek rozdzielni elektrofiltru bl.7</t>
  </si>
  <si>
    <t>Budynek rozdzielni elektrofiltru bl.8</t>
  </si>
  <si>
    <t>Budynek podciągarki nr 3- I etap</t>
  </si>
  <si>
    <t>Budynek podciągarki nr 2- I etap</t>
  </si>
  <si>
    <t>Budynek podciągarki nr 1- I etap</t>
  </si>
  <si>
    <t>Budynek podciągarki  (nr 1 - II etap)</t>
  </si>
  <si>
    <t>Budynek podciągarki  (nr 2 - II etap)</t>
  </si>
  <si>
    <t>Budynek podciągarki  (nr 3 - II etap)</t>
  </si>
  <si>
    <t>Budynek trasy odżużlania T-5 - I etap</t>
  </si>
  <si>
    <t>Budynek trasy odżużlania T-8 - II etap</t>
  </si>
  <si>
    <t>HARMONOGRAM KONTROLI BUDOWLANYCH - STYCZEŃ</t>
  </si>
  <si>
    <t>LP</t>
  </si>
  <si>
    <t>NR KOB</t>
  </si>
  <si>
    <t>OBIEKT</t>
  </si>
  <si>
    <t>HARMONOGRAM KONTROLI BUDOWLANYCH - LUTY</t>
  </si>
  <si>
    <t>HARMONOGRAM KONTROLI BUDOWLANYCH - MARZEC</t>
  </si>
  <si>
    <t>HARMONOGRAM KONTROLI BUDOWLANYCH - KWIECIEŃ</t>
  </si>
  <si>
    <t>HARMONOGRAM KONTROLI BUDOWLANYCH - MAJ</t>
  </si>
  <si>
    <t xml:space="preserve">HARMONOGRAM KONTROLI BUDOWLANYCH - CZERWIEC </t>
  </si>
  <si>
    <t xml:space="preserve">HARMONOGRAM KONTROLI BUDOWLANYCH - LIPIEC </t>
  </si>
  <si>
    <t>SIECI ELEKTROENERGETYCZNE</t>
  </si>
  <si>
    <t xml:space="preserve">HARMONOGRAM KONTROLI BUDOWLANYCH - SIERPIEŃ </t>
  </si>
  <si>
    <t>KANALIZACJA SANITARNA</t>
  </si>
  <si>
    <t>KANALIZACJA PRZEMYSŁOWA</t>
  </si>
  <si>
    <t xml:space="preserve">HARMONOGRAM KONTROLI BUDOWLANYCH - WRZESIEŃ </t>
  </si>
  <si>
    <t>KANALIZACJA DESZCZOWA</t>
  </si>
  <si>
    <t xml:space="preserve">HARMONOGRAM KONTROLI BUDOWLANYCH -  PAŹDZIERNIK </t>
  </si>
  <si>
    <t>ZARUROWANY POTOK "KOPCIOK"</t>
  </si>
  <si>
    <t xml:space="preserve">HARMONOGRAM KONTROLI BUDOWLANYCH - GRUDZIEŃ </t>
  </si>
  <si>
    <t>Estakada odpopielania II etap</t>
  </si>
  <si>
    <t>Magazyn żużla pod SO-1 768 m2</t>
  </si>
  <si>
    <t>Magazyn żużla pod SO-2</t>
  </si>
  <si>
    <t>Składowisko żużlla 3600 m2 nr4</t>
  </si>
  <si>
    <t>Budynek rozdzielni 0,4 KV RD 15</t>
  </si>
  <si>
    <t>Osadnik żużla z przepompownią</t>
  </si>
  <si>
    <t>Budynek kompresorowni (akt. budynek warsztatów)</t>
  </si>
  <si>
    <t>Budynek sprezarkowni SAC i rozdzielni</t>
  </si>
  <si>
    <t>Chłodnia kominowa nr 1 bl. 5 i 6</t>
  </si>
  <si>
    <t xml:space="preserve">Chłodnia kominowa nr 2
</t>
  </si>
  <si>
    <t>Budynek pompowni centralnej I etap</t>
  </si>
  <si>
    <t>Kanał wody chłodzącej I etap</t>
  </si>
  <si>
    <t>Kanał wody chłodzącej II etap</t>
  </si>
  <si>
    <t>Budynek centralnej pompowni II etap</t>
  </si>
  <si>
    <t>Budynek stacji przygotowania wody-Demin.</t>
  </si>
  <si>
    <t>Budynek dekarbonizacji (akt Stacja</t>
  </si>
  <si>
    <t>Budynek pompowni PH</t>
  </si>
  <si>
    <t>Przepompownia ściekow sanitarnych I etap</t>
  </si>
  <si>
    <t>Przepompownia ściekow sanitarnych przy chłodni</t>
  </si>
  <si>
    <t>Budynek stacji wody chłodzącej</t>
  </si>
  <si>
    <t>Osadnik piaskowy</t>
  </si>
  <si>
    <t>Skladowisko osadów nr 1</t>
  </si>
  <si>
    <t>Osadnik wstępny - I stopnia po pompowni KO I</t>
  </si>
  <si>
    <t>Pompownia ścieków centralna obiekt. 07 za jez</t>
  </si>
  <si>
    <t>Pompownia osadów-budynek socjalny</t>
  </si>
  <si>
    <t>Pompownia KO I i KO II</t>
  </si>
  <si>
    <t>Osadnik ścieków przemysłowo-opadowych 2 stopnia</t>
  </si>
  <si>
    <t>Budynek biurowo-warsztatowy S5</t>
  </si>
  <si>
    <t>Budynek socjalny nawęglania</t>
  </si>
  <si>
    <t>Obiekt wolnostojący, z częścią warsztatową do produkcji pomocniczej. Wykonany w konstrukcji żelbetowej szkieletowej słupowo-belkowej oraz murowanej. Powierzchnia zabudowy - 467 m2, ilość kondygnacji - 2, wysokość - 7,4 m. Część biurowo socjalna i warsztatowo-magazynowa</t>
  </si>
  <si>
    <t>Budynek Stacji T1</t>
  </si>
  <si>
    <t>Budynek rozdzielni (stacja T-5)</t>
  </si>
  <si>
    <t>Budynek rozdzielni (stacja T10)</t>
  </si>
  <si>
    <t>Budynek rozdzielni stacja T-8</t>
  </si>
  <si>
    <t>Budynek rozdzielni 0,4kV R4SK</t>
  </si>
  <si>
    <t>Budynek stacji transformatorów oczyszczalni</t>
  </si>
  <si>
    <t>Budynek magazynu gazow technicznych</t>
  </si>
  <si>
    <t>Budynek bazy transportowej wewnętrznej</t>
  </si>
  <si>
    <t>Budynek nastawni hamulcow torowych</t>
  </si>
  <si>
    <t>Budynek nastawni zwrotnej Stacja kolej. z ins</t>
  </si>
  <si>
    <t>Budynek nastawni zwrotnicowej Stacja kolejow.</t>
  </si>
  <si>
    <t>Budynek nastawni zwrotnicowej Stacja kolejowa</t>
  </si>
  <si>
    <t>Budynek motowozowni</t>
  </si>
  <si>
    <t>Zbiornik mazutu naziemny nr 1 V=1000 m3</t>
  </si>
  <si>
    <t>Zbiornik mazutu naziemny nr 2 V=1000 m3</t>
  </si>
  <si>
    <t>Zbiornik mazutu naziemny V 2000 m3</t>
  </si>
  <si>
    <t>Budynek gospodarki olejowej</t>
  </si>
  <si>
    <t>Budynek stacji oczyszczania</t>
  </si>
  <si>
    <t>Estakada łukowa w rejonie wywrot. Nr3</t>
  </si>
  <si>
    <t>Budynek wyjściowy trasa XVI</t>
  </si>
  <si>
    <t>Tunel wyjściowy trasy V kub.1164 m3</t>
  </si>
  <si>
    <t>Budynek węzła przesypowego trasa III</t>
  </si>
  <si>
    <t>Obiekt produkcyjny w konstrukcji żelbetowej monolitycznej (część podziemna z wyprowadzeniem na estakady) oraz szkieletowej stalowej słupowo-ryglowej  (część nadziemna w formie wiaty), wykończonej lekka obudową. Powierzchnia zabudowy - 276 m2, wysokość wiaty - 14,1 m
Estakady - obiekty przemysłowe w konstrukcji żelbetowej monolitycznej słupowo-belkowej z płytą nawierzchniową i torowiskiem, kwalifikowane do konstrukcji mostowych. Estakada łukowa: długość w rzucie - 47,3 m, szerokość - 4,6 m, max wysokość -6,9 m,                                                           estakada wlotowa: długość - 67,7 m, szerokość - 2,3 m, 6,3 m,                                                           estakada wylotowa: długość - 29,8 m, szerokość - 6,3/9,3 m</t>
  </si>
  <si>
    <t>Tunel wyjściowy trasa IV z budynkiem</t>
  </si>
  <si>
    <t>Plac składowy paliwa - strona</t>
  </si>
  <si>
    <t xml:space="preserve">Plac składowy paliwa wywrotnic
</t>
  </si>
  <si>
    <t>Plac składowy paliwa</t>
  </si>
  <si>
    <t>Budynek węzła przesypowego trasa IV na VI</t>
  </si>
  <si>
    <t>Budynek przesypowy trasa T16/6</t>
  </si>
  <si>
    <t>Budynek węzła przesypowego trasa V na VI</t>
  </si>
  <si>
    <t>Budynek węzła przesypowego trasa III, VI na V</t>
  </si>
  <si>
    <t>Budynek główny węzła przesypowego trasa XV, V</t>
  </si>
  <si>
    <t>Most skośny nawęglania I etap</t>
  </si>
  <si>
    <t>Most skośny nawęglania II etap</t>
  </si>
  <si>
    <t>Komin wysokość 260 m</t>
  </si>
  <si>
    <t>Komin wysokość 300 m</t>
  </si>
  <si>
    <t>Budynek portierni</t>
  </si>
  <si>
    <t>Budynek p. poż.</t>
  </si>
  <si>
    <t>Wiata magazynowa nr 1</t>
  </si>
  <si>
    <t>Wiata magazynowa nr 8</t>
  </si>
  <si>
    <t>Magazyn ocieplany nr 5</t>
  </si>
  <si>
    <t>Magazyn nieocieplany nr 6 (M-6)</t>
  </si>
  <si>
    <t>Magazyn nieocieplany nr 6 (M-7)</t>
  </si>
  <si>
    <t>Magazyn nieocieplany nr 6 (M-8)</t>
  </si>
  <si>
    <t>Magazyn nieocieplany nr 6 (M-9)</t>
  </si>
  <si>
    <t>Magazyn nieocieplany nr 6 (M-10)</t>
  </si>
  <si>
    <t>Budynek gospodarczy</t>
  </si>
  <si>
    <t>Słup oświetleniowy 4</t>
  </si>
  <si>
    <t>Budynek instalacji do produkcji spoiw</t>
  </si>
  <si>
    <t>Magazyn olejow i smarow w rejonie motowozowni</t>
  </si>
  <si>
    <t>Budynek magazynowy dla potrzeb myjni</t>
  </si>
  <si>
    <t>Myjnia spychaczy - rampa</t>
  </si>
  <si>
    <t>Akcelator nr 1 i 2 przy budynku dekarbonizacji</t>
  </si>
  <si>
    <t>2x 2 900 m3</t>
  </si>
  <si>
    <t>2x 31 m2</t>
  </si>
  <si>
    <t>Budynek kompresorowni nr 2 (akt. Warsztat rem.suwn</t>
  </si>
  <si>
    <t>Stacja energetyczna 110kV Rybnik Pośrednia</t>
  </si>
  <si>
    <t>Stacja energetyczna 110kV Rybnik  Strefa</t>
  </si>
  <si>
    <t>Elektrofiltr bl. 7 i 8</t>
  </si>
  <si>
    <t>Zbiorniki przy budynku pompowni PH</t>
  </si>
  <si>
    <t>Budowla składająca się z fundamentu płytowego i dwóch zbiorników</t>
  </si>
  <si>
    <t>Baza rybacka - drogi i place</t>
  </si>
  <si>
    <t>Wiata obudowlana</t>
  </si>
  <si>
    <t>Zbiorniki wody zapasowej - 2</t>
  </si>
  <si>
    <t>Zbiorniki wody zapasowej - 1</t>
  </si>
  <si>
    <t>Budynek magazynowy przy kominie H=260</t>
  </si>
  <si>
    <t>Budynek filtrów (Stacja przygotowania wody)</t>
  </si>
  <si>
    <t>IMOS - Wiata rozładunku gipsu</t>
  </si>
  <si>
    <t>NC - Droga DW1/4     (długość 527m pow 3162m2</t>
  </si>
  <si>
    <t>IMOS - Absorber A1</t>
  </si>
  <si>
    <t>IMOS - Absorber A2</t>
  </si>
  <si>
    <t xml:space="preserve">Parking przy bramie głównej </t>
  </si>
  <si>
    <t>Wiata kolejowa nad torem nr 44</t>
  </si>
  <si>
    <t>IMOS II - wentylator i kanał spalin nr 3</t>
  </si>
  <si>
    <t>IMOS II - wentylator i kanał spalin nr 4</t>
  </si>
  <si>
    <t>Budowla z fundamentami o konstrukcji żelbetowej monolitycznej blokowej oraz z konstrukcją stalową nośną podtrzymującą urządzenia i kanały spalin z podestami roboczymi i drabinami. Fundamenty posadowione w sposób pośredni na palach. Kanały spalin z izolacją termiczną i wykończeniem z blachy trapezowej.</t>
  </si>
  <si>
    <t>Budynek kontenerowy w konstrukcji stalowej posadowiony na fundamencie blokowym żelbetowym. Do budynku prowadzą stalowe schody.</t>
  </si>
  <si>
    <t>IMOS2 Konstrukcje wsporcze zewn. przenośni. Gipsu</t>
  </si>
  <si>
    <t>Pompownia ppoż i rozdzielacze R1-R4</t>
  </si>
  <si>
    <t xml:space="preserve">Budynek pompowni - o konstrukcji stalowej opartej na fundamencie żelbetowym, parterowy, niepodpiwniczony. </t>
  </si>
  <si>
    <t>Zbiornik wody ppoż nr 1  zbiornik stalowy V 1000m3</t>
  </si>
  <si>
    <t>Zbiornik wody ppoż nr 2  zbiornik stalowy V 1000m3</t>
  </si>
  <si>
    <t>V=1000 m3</t>
  </si>
  <si>
    <t>Budowla składająca się z fundamentu żelbetowego na którym posadowiony jest zbiornik z tworzywa sztucznego na zanieczyszczony olej lekki (urządzenie ochrony środowiska), żelbetowej płyty rozładunku oleju oraz fundament złączy zrywnych również w konstrukcji żelbetowej.</t>
  </si>
  <si>
    <t>separator KR1</t>
  </si>
  <si>
    <t>separator 3 i separator KR3</t>
  </si>
  <si>
    <t>separator KR2 i zbiornik zanieczyszczonego oleju</t>
  </si>
  <si>
    <t>Budynek parterowy o jednym pomieszczeniu posadowiony bezpośrednio, na płycie fundamentowej, konstrukcja nadziemna stalowa oparta na słupach i ryglach oraz stężeniach. wewnątrz belka dźwignicowa. Ściany i dach z płyt warstwowych o rdzeniu z wełny mineralnej. Dach jednospadowy.</t>
  </si>
  <si>
    <t>Budynek parterowy o jednym pomieszczeniu posadowiony bezpośrednio, na płycie fundamentowej, konstrukcja nadziemna stalowa oparta na słupach i ryglach oraz stężeniach. Ściany i dach z płyt warstwowych o rdzeniu z wełny mineralnej. Dach jednospadowy.</t>
  </si>
  <si>
    <t>Budynek przemysłowy o jednym pomieszczeniu podzielonym na kondygnacje technologiczne poprzez kraty pomostowe. Fundamenty w postaci żelbetowych stóp fundamentowych oraz bloków pod dwa kotły oparte na palach oraz podwaliny pod ścianami zewnetrznymi. Część nadziemna wykonana w konstrukcji stalowej oparta na słupach, ryglach i stężeniach, wewnątrz belka dźwignicowa. Wysokość budynku 12,87 m. Długość i szerokość odpowiedni 22,80 i 14,90 m.</t>
  </si>
  <si>
    <t>Budowla składająca się z fundamentu żelbetowego blokowego opartego na palach, do fundamentu za pomocą śrub zamocowany jest dwuczęściowy komin stalowy, wewnatrz którego znajdują się dwa ciągi rurowe do usuwania spalin z kotłów na olej opałowy. Wysokość komina 41 m. Na kominie znajduje się stalowa drabina, szynodrabina oraz trzy pomosty robocze pierścieniowe.</t>
  </si>
  <si>
    <t>Dodatkowy przegląd wnętrza komina H=260 metodą alpinistyczną</t>
  </si>
  <si>
    <t>Dodatkowy przegląd wnętrza komina H=300 metodą alpinistyczną</t>
  </si>
  <si>
    <t>Dodatkowy przegląd powłoki zewnętrznej wraz z galeriami komina H=300 metodą alpinistyczną</t>
  </si>
  <si>
    <t xml:space="preserve">Obiekt </t>
  </si>
  <si>
    <t>Typ systemu</t>
  </si>
  <si>
    <t>A1</t>
  </si>
  <si>
    <t>IMOS 1 - wiata załadunku gipsu</t>
  </si>
  <si>
    <t>18 m</t>
  </si>
  <si>
    <t>linowy system asekuracji typu Soll XENON Overhead</t>
  </si>
  <si>
    <t>A2</t>
  </si>
  <si>
    <t>A3</t>
  </si>
  <si>
    <t>B1</t>
  </si>
  <si>
    <t>116 m</t>
  </si>
  <si>
    <t>pionowy szynowy system zabezpieczajacy przed upadkiem z wysokości Soll GlideLoc</t>
  </si>
  <si>
    <t>B2</t>
  </si>
  <si>
    <t>3 szt.</t>
  </si>
  <si>
    <t xml:space="preserve">Słupki asekuracyjne Accen TRAX TR </t>
  </si>
  <si>
    <t>B3</t>
  </si>
  <si>
    <t>linowy system asekuracji typu Soll XENON</t>
  </si>
  <si>
    <t>B4</t>
  </si>
  <si>
    <t>B5</t>
  </si>
  <si>
    <t>~30 m</t>
  </si>
  <si>
    <t>B6</t>
  </si>
  <si>
    <t>B7</t>
  </si>
  <si>
    <t>systemu asekuracji LUX‑top FSE (ST Quadrat)</t>
  </si>
  <si>
    <t>B8</t>
  </si>
  <si>
    <t>B9</t>
  </si>
  <si>
    <t>B10</t>
  </si>
  <si>
    <t>~63 m</t>
  </si>
  <si>
    <t>B11</t>
  </si>
  <si>
    <t>KR Budynek kotlowni</t>
  </si>
  <si>
    <t>LUX-top FSE2003 i LUX-top RVT</t>
  </si>
  <si>
    <t>B12</t>
  </si>
  <si>
    <t>~25 m</t>
  </si>
  <si>
    <t>C1</t>
  </si>
  <si>
    <t>Budynek Główny - nawa Maszynowni</t>
  </si>
  <si>
    <t>C2</t>
  </si>
  <si>
    <t>Odżużlanie - składowisko SO-1</t>
  </si>
  <si>
    <t>C3</t>
  </si>
  <si>
    <t>Odżużlanie - składowisko SO-2</t>
  </si>
  <si>
    <t>C4</t>
  </si>
  <si>
    <t>Odżużlanie - składowisko SO-4</t>
  </si>
  <si>
    <t>C5</t>
  </si>
  <si>
    <t>Wiaty nad torami nr 41 i 42 pomiędzy ZRP-I i ZRP-II</t>
  </si>
  <si>
    <t>C6</t>
  </si>
  <si>
    <t>Wiata nad torem nr 44 pomiędzy ZRP-I i ZRP-II</t>
  </si>
  <si>
    <t>15 m</t>
  </si>
  <si>
    <t>C7</t>
  </si>
  <si>
    <t>Wiata nad torem nr 45 pomiędzy ZRP-I i ZRP-II</t>
  </si>
  <si>
    <t>75 m</t>
  </si>
  <si>
    <t>C8</t>
  </si>
  <si>
    <t>Most skośny nawęglania T-7ab</t>
  </si>
  <si>
    <t>233 m</t>
  </si>
  <si>
    <t>C9</t>
  </si>
  <si>
    <t>C10</t>
  </si>
  <si>
    <t>C11</t>
  </si>
  <si>
    <t>Budynek Główny – nawa kotłowni nad obrotowymi podgrzewaczami powietrza (bloki 1-4)</t>
  </si>
  <si>
    <t>150 m</t>
  </si>
  <si>
    <t>C12</t>
  </si>
  <si>
    <t>Budynek Główny – nawa kotłowni nad obrotowymi podgrzewaczami powietrza (bloki 5-8)</t>
  </si>
  <si>
    <t>C13</t>
  </si>
  <si>
    <t>Most skośny odżuzlania T-8 z budynkiem wyjściowym</t>
  </si>
  <si>
    <t>162 m</t>
  </si>
  <si>
    <t>C14</t>
  </si>
  <si>
    <t>C15</t>
  </si>
  <si>
    <t>Most poziomy odżuzlania T-10</t>
  </si>
  <si>
    <t>4 m</t>
  </si>
  <si>
    <t>C16</t>
  </si>
  <si>
    <t>Budynek stacji przesypowej odżużlania tras T-8/9/10</t>
  </si>
  <si>
    <t>6 m</t>
  </si>
  <si>
    <t>C17</t>
  </si>
  <si>
    <t xml:space="preserve">Budynek Główny nawa Kotłowni - klatka schodowa bl. 8 </t>
  </si>
  <si>
    <t>2 szt.</t>
  </si>
  <si>
    <t>system RoofSafe 
(Capital Safety)</t>
  </si>
  <si>
    <t>C18</t>
  </si>
  <si>
    <t>Kompleks magazonowo-warsztatowy</t>
  </si>
  <si>
    <t>system asekuracji LUX‑top FSE (ST Quadrat)</t>
  </si>
  <si>
    <t>system asekuracji LUX‑top FSE,
LUX‑top RVT
(ST Quadrat)</t>
  </si>
  <si>
    <t>Budynek socjalny V z przewiązką, baza warszt. - segment nieprodukcyjny. Wykonany w konstrukcji żelbetowej prefabrykowanej słupowo-płytywej oraz murowanej. Elementem przynależnym jest przewiązka, łącząca konstrukcyjnie budynek z halami remontowymi. Powierzchnia zabudowy - 1 150 m2, ilość kondygnacji - 3, wysokość - 11,9 m.</t>
  </si>
  <si>
    <t>Hala warsztatowa nr 1 - segment produkcji pomocniczej, jednonawowy, w konstrukcji szkieletowej stalowej i lekką obudową z płyt warstwowych. Powierzchnia zabudowy - 1150 m2, ilość kondygnacji - 1, wysokość - 13 m</t>
  </si>
  <si>
    <t xml:space="preserve">Hala warsztatowa nr 2 - segment produkcji pomocniczej, jednonawowy, w konstrukcji szkieletowej stalowej i lekką obudową z blachy trapezowej. Powierzchnia zabudowy - 1 125 m2, ilość kondygnacji - 1, wysokość - 13 m </t>
  </si>
  <si>
    <t>Hala warsztatowa nr 3 - segment produkcji pomocniczej, jednonawowy, w konstrukcji szkieletowej stalowej i lekką obudową z blachy trapezowej. Powierzchnia zabudowy - 1 878 m2, ilość kondygnacji - 1 + antresola, wysokość - 15,4 m</t>
  </si>
  <si>
    <t>Przedpole bloku nr 7 i 8</t>
  </si>
  <si>
    <t>Przedpole bloku nr 1 cz. 1</t>
  </si>
  <si>
    <t>Przedpole bloku nr 1 cz. 2</t>
  </si>
  <si>
    <t>Przedpole bloku nr 2</t>
  </si>
  <si>
    <t>Przedpole bloku nr 3</t>
  </si>
  <si>
    <t>Przedpole bloku nr 4</t>
  </si>
  <si>
    <t>Przedpole bloku nr 5</t>
  </si>
  <si>
    <t>Przedpole bloku nr 6</t>
  </si>
  <si>
    <t>Budowla składająca się z ogrodzenia i żelbetowych fundamentów, na których usytuowane są stalowe słupy energetyczne wyprowadzenia mocy z bloku energetycznego.</t>
  </si>
  <si>
    <t>cena jednostkowa netto [zł]</t>
  </si>
  <si>
    <t>KONTROLA ROCZNA I KROTNOŚĆ</t>
  </si>
  <si>
    <t>TAK x 2</t>
  </si>
  <si>
    <t>TAK x 1</t>
  </si>
  <si>
    <t>Uwagi</t>
  </si>
  <si>
    <t>Łączna wartość kontroli netto w trakcie obowiązywania umowy [zł]
(kol. 4x5+ kol. 6x7)</t>
  </si>
  <si>
    <t>Zbiorniki wody amoniakalnej dla SCR wraz z tacą</t>
  </si>
  <si>
    <t>Budowla produkcyjna w konstrukcji stalowej z przynależnym pomieszczeniem obsługowym, zewnętrzną klatką schodową i wiatą rozładowczą. Elewacja pomieszczenia w lekkiej obudowie z termoizolacją. Ilość poziomów obsługowych - 5, powierzchnia zabudowy - 126 m2, wysokość konstr. wsporczej z pomiesczeniami - 15,6 m, wysokość obiektu - 34,4 m.                                                          
Wiata zadaszenia toróww konstrukcji stalowej z lekkim przekryciem z blachy trapezowej i podestami obsługowymi, powierzcnia zabudowy - 312 m2, wysokość max - 7,7 m</t>
  </si>
  <si>
    <t>Wiata nad torem nr 44 przy zbiornikach wapna hydratyzowanego</t>
  </si>
  <si>
    <t>KONTROLA ŁĄCZONA ROCZNA ORAZ PIĘCIOLETNIA I KROTNOŚĆ</t>
  </si>
  <si>
    <t>Rezerwowe miejsce magazynowania żużla</t>
  </si>
  <si>
    <t>NC - Sterownia SRK SA1,</t>
  </si>
  <si>
    <t>Zbiornik wodoru, stanowisko tankowania wodoru</t>
  </si>
  <si>
    <t xml:space="preserve">HARMONOGRAM KONTROLI BUDOWLANYCH -  LISTOPAD </t>
  </si>
  <si>
    <t>SUW - kontenerowa stacja trafo</t>
  </si>
  <si>
    <t>Baza rybacka - budynek administracyjno-socj. i technologiczny</t>
  </si>
  <si>
    <t>Segment socjalny S-1 - nieprodukcyjny, lokalizowany w bezpośrednim sąsiedztwie maszynowni. Wykonany w konstrukcji murowanej na szkielecie stalowym i żelbetowym. Powierzchnia zabudowy - 253 m2, ilość kondygnacji - 5, wysokość - 14,5 m.</t>
  </si>
  <si>
    <t>Segment socjalny S-2 - nieprodukcyjny, lokalizowany w bezpośrednim sąsiedztwie nawy kotłowni. Wykonany w konstrukcji murowanej na szkielecie stalowym. Powierzchnia zabudowy - 595 m2, ilość kondygnacji - 4, wysokość - 17,1 m.</t>
  </si>
  <si>
    <t>segment socjalny między blokami 4 i 5 - nieprodukcyjny, lokalizowany w bezpośrednim sąsiedztwie kotłowni. Wykonany w konstrukcji murowanej na szkielecie stalowym. Powierzchnia zabudowy - 520 m2, ilość kondygnacji - 7, wysokość - 25,3 m.</t>
  </si>
  <si>
    <t>segment  warsztatu remontów kotłów i młynów ze stacją ziębniczą za 8 blokiem - produkcji pomocniczej, wydzielone z nawy kotłowni budynku głównego. Konstrukcja nośna stalowa szkieletowa słupowo-belkowa oraz murowana. Powierzchnia zabudowy - 1 143,5 m2, ilość kondygnacji - 3, wysokość - 12,7 m.</t>
  </si>
  <si>
    <t>segment maszyny cyfrowej za 8 blokiem - nieprodukcyjne, wydzielone z nawy kotłowni budynku głównego. Konstrukcja nośna stalowa szkieletowa słupowo-belkowa oraz murowana. Powierzchnia zabudowy - 532 m2, ilość kondygnacji - 1, wysokość - 12,2 m.</t>
  </si>
  <si>
    <t>segment centralnego laboratorium chemicznego i nastawni nadrzędnej - produkcji pomocniczej, zorientowany prostopadle do nawy maszynowni budynku głównego. Wykonany w konstrukcji murowanej na szkielecie stalowym. Powierzchnia zabudowy - 788 m2, ilość kondygnacji - 5, wysokość - 21,4 m.</t>
  </si>
  <si>
    <t>segment usług technicznych z przewiązką - biurowy nieprodukcyjny, wolnostojący, podpiwniczony. Wykonany w konstrukcji żelbetowej szkieletowej słupowo-belkowej oraz murowanej. Elementem przynależnym jest przewiązka, łącząca konstrukcyjnie budynek usług technicznych z budynkiem S1 i nawą maszynowni. Powierzchnia zabudowy - 566 m2, ilość kondygnacji - 6, wysokość - 22,1 m.</t>
  </si>
  <si>
    <t>segment warsztatowo-magazynowy - kompleks obejmuje zespół skrzydeł  warsztat elektryczny, magazyny inwestycyjne, garaże wraz z pomieszczeniami biurowo-socjalnymi. Całość wykonana w konstrukcji szkieletowej żelbetowej oraz murowanej. Warsztat i magazyny wyposażone w suwnice. Łączna powierzchnia zabudowy - 2 285 m2, ilość kondygnacji - 1 dla warsztatu i garaży, 2 dla magazynu, wysokość - 12 m (z naświetlami - 14 m).</t>
  </si>
  <si>
    <t>segment windy przy ścianie maszynowni 4 bloku produkcyjny w nośnej konstrukcji stalowej przestrzennej ze stężeniami, posadowiony na płycie żelbetowej. Ściany i dach z sysemowych płyt warstwowych. Powierzchnia zabudowy - 26,8 m2, wysokość - 11,1 m</t>
  </si>
  <si>
    <t>Obszar obejmuje fundamenty oraz stalową konstrukcję wsporczą elektrofiltrów (bez elektrofiltrów jako urządzeń),  lekką obudowę z blachy trapezowej na cokole murowanym strefy urządzeń (poniżej EF), fundamenty wentylatorów spalin fundamenty, betonowe podłoże z kanałami zmywnymi oraz stalową konstrukcję wsporczą kanałów spalin (bez kanałów).  Obszar nie obejmuje dróg wewnętrznych, technologicznych. Powierzchnia zabudowy - 1470 m2. Wysokość konstrukcji stalowej wsporczej dla EF - 10,2 m, wysokość EF - 23,4 m</t>
  </si>
  <si>
    <t>Obiekt  budowlany segmentowy produkcyjny liniowy w konstrukcji żelbetowej o przekroju skrzynkowym, podziemny, wymiary przekroju w świetle - segmentowy - BxH = 2,45 x 2,45 m, długość - 198 m, Kanał zrzutowy wody chłodzącej blok nr 2 - BxH = 2,45 x 2,45 m, długość - 240 m, Kanał zrzutowy wody chłodzącej blok nr 3 - BxH = 2,45 x 2,45 m, długość - 282 m, Kanał zrzutowy wody chłodzącej blok nr 4 - BxH = 2,45 x 2,45 m, długość - 324 m</t>
  </si>
  <si>
    <t>1 782 m3 + 2 160 m3 + 2 538 m3 + 2 916 m3</t>
  </si>
  <si>
    <t xml:space="preserve">kanał żelbetowy bl. 5,6 - 1805 m3, kanał żelbetowy bl. 7,8 - 3190 m3                     </t>
  </si>
  <si>
    <t xml:space="preserve">Obiekt budowlany segmentowy: Kanały żelbetowe wody chłodzącej z komorami zrzutowymi dla bl. 5, 6 - produkcyjny liniowy w konstrukcji żelbetowej o przekroju podwójnej skrzyni, podziemny, wymiary przekroju w świetle - B= 2,9 m, H= 2,8 m, długość - 182 m, komora zrzutowa w konstrukcji żelbetowej monolitycznej, Kanały żelbetowe wody chłodzącej z komorami zrzutowymi dla bl. 7, 8 -  produkcyjny liniowy w konstrukcji żelbetowej o przekroju podwójnej skrzyni, podziemny, wymiary przekroju w świetle - B= 2,9 m, H= 2,8 m, długość - 322 m, komora zrzutowa w konstrukcji żelbetowej monolitycznej  </t>
  </si>
  <si>
    <t>Budynek produkcyjny o konstrukcji żelbetowej (fundamenty i ściany piwnic) oraz stalowej nadziemnej halowej (złupy, rygle, stężenia, obidowa)</t>
  </si>
  <si>
    <t>Budowlan produkcyjna w formie odkrytego żelbetowego zbiornika o rzucie prostokątnym</t>
  </si>
  <si>
    <t>Wykonanie opracowań dotyczących obiektów budowlanych</t>
  </si>
  <si>
    <t>jednostka wyceny</t>
  </si>
  <si>
    <t>r-g</t>
  </si>
  <si>
    <t>krotność/ilość</t>
  </si>
  <si>
    <t>okres</t>
  </si>
  <si>
    <t>Łączna wartość netto w trakcie obowiązywania umowy [zł]
(kol. 5x6)</t>
  </si>
  <si>
    <t>szt.</t>
  </si>
  <si>
    <t>Pozycja</t>
  </si>
  <si>
    <t>Miejsce zamontowania systemu asekuracji i informacja o systemie</t>
  </si>
  <si>
    <t>podesty nad torami - system linowy do zabezpieczania pracowników obsługujących załadunek</t>
  </si>
  <si>
    <t>Drabina wewnątrz komina - system szynowy do zabezpieczania osób wchodzacych po drabinie</t>
  </si>
  <si>
    <t>dach budynku oczyszczalni pojedyncze słupki</t>
  </si>
  <si>
    <t>Podtorze suwnicy SR 5 - system linowy zamontowany wzdłuż podtorza suwnicy do zabezpieczania pracowników obsługujących suwnicę lub wykonujących pracę w rejonie suwnicy lub jej podtorza</t>
  </si>
  <si>
    <t>Podtorze suwnicy SR 6 - system linowy zamontowany wzdłuż podtorza suwnicy do zabezpieczania pracowników obsługujących suwnicę lub wykonujących pracę w rejonie suwnicy lub jej podtorza</t>
  </si>
  <si>
    <t>Podtorze suwnicy SX 35 - system linowy zamontowany wzdłuż podtorza suwnicy do zabezpieczania pracowników obsługujących suwnicę lub wykonujących pracę w rejonie suwnicy lub jej podtorza</t>
  </si>
  <si>
    <t>Podtorze suwnicy SX 38 - system linowy zamontowany wzdłuż podtorza suwnicy do zabezpieczania pracowników obsługujących suwnicę lub wykonujących pracę w rejonie suwnicy lub jej podtorza</t>
  </si>
  <si>
    <t>w rejonie bębna wywrotnicy od strony południowej i północnej oraz nad wygarniakami - odcinki systemu linowego +  punkty kotwiczące</t>
  </si>
  <si>
    <t>Podtorze suwnicy - system linowy zamontowany wzdłuż podtorza suwnicy do zabezpieczania pracowników obsługujących suwnicę lub wykonujących pracę w rejonie suwnicy lub jej podtorza</t>
  </si>
  <si>
    <t>dach budynku kotłowni rozruchowej - system linowy w kształcie litery T montowany do płyt warstwowych dachu oraz punkowy przy wyłazie dachowym</t>
  </si>
  <si>
    <t>Suwnice oraz podtorze suwnic: SM1, SM2, SM3 - systemy linowe zamontowane na suwnicy oraz na podtorzu suwnicy do zabezpieczania pracowników obsługujących suwnicę lub wykonujących pracę w rejonie suwnic na maszynowni lub ich podtorza</t>
  </si>
  <si>
    <t>Suwnica SO-1 oraz estakada suwnicy SO-1 - systemy linowe zamontowane na suwnicy oraz na podtorzu suwnicy do zabezpieczania pracowników obsługujących suwnicę lub wykonujących pracę w rejonie suwniy lub jej estakady</t>
  </si>
  <si>
    <t>Suwnica SO-2 oraz estakada suwnicy SO-2 - systemy linowe zamontowane na suwnicy oraz na podtorzu suwnicy do zabezpieczania pracowników obsługujących suwnicę lub wykonujących pracę w rejonie suwniy lub jej estakady</t>
  </si>
  <si>
    <t>Suwnica SO-4 oraz estakada suwnicy SO-4 - systemy linowe zamontowane na suwnicy oraz na podtorzu suwnicy do zabezpieczania pracowników obsługujących suwnicę lub wykonujących pracę w rejonie suwniy lub jej estakady</t>
  </si>
  <si>
    <t>dachy wiat - system linowy - słupki + lina stalowa - zamontowany do dachu wiaty</t>
  </si>
  <si>
    <t>dach wiaty - system linowy - słupki + lina stalowa - zamontowany do dachu wiaty</t>
  </si>
  <si>
    <t>dach mostu system linowy - słupki + lina stalowa - zamontowany do dachu mostu</t>
  </si>
  <si>
    <t>dach mostu - system linowy - słupki + lina stalowa - zamontowany do dachu mostu</t>
  </si>
  <si>
    <t>dach budynku - system linowy - słupki + lina stalowa oraz pojedyncze słupki - zamontowany do dachu wiaty</t>
  </si>
  <si>
    <t>dach nawy nad obrotowymi podgrzewaczami powietrza - system linowy - słupki + lina stalowa - zamontowany do dachu budynku</t>
  </si>
  <si>
    <t>dach mostu i budynku - system linowy - słupki + lina stalowa - zamontowany do dachu mostu</t>
  </si>
  <si>
    <t>dach budynku - system linowy - słupki + lina stalowa - zamontowany do dachu budynku</t>
  </si>
  <si>
    <t>dach klatki schodowej - punkty kotwiczące</t>
  </si>
  <si>
    <t>dachy budynków - system linowy - słupki + lina stalowa - zamontowany do dachó budynków</t>
  </si>
  <si>
    <r>
      <rPr>
        <sz val="7"/>
        <color theme="1"/>
        <rFont val="Arial Narrow"/>
        <family val="2"/>
        <charset val="238"/>
      </rPr>
      <t xml:space="preserve"> </t>
    </r>
    <r>
      <rPr>
        <sz val="10"/>
        <color theme="1"/>
        <rFont val="Arial Narrow"/>
        <family val="2"/>
        <charset val="238"/>
      </rPr>
      <t>Most skośny nawęglania T-18ab</t>
    </r>
  </si>
  <si>
    <r>
      <rPr>
        <sz val="7"/>
        <color theme="1"/>
        <rFont val="Arial Narrow"/>
        <family val="2"/>
        <charset val="238"/>
      </rPr>
      <t xml:space="preserve">  </t>
    </r>
    <r>
      <rPr>
        <sz val="10"/>
        <color theme="1"/>
        <rFont val="Arial Narrow"/>
        <family val="2"/>
        <charset val="238"/>
      </rPr>
      <t>Most poziomy odżuzlania T-9</t>
    </r>
  </si>
  <si>
    <t>RAZEM:</t>
  </si>
  <si>
    <t>HARMONOGRAM DODATKOWYCH PRZEGLADÓW OBIEKTÓW BUDOWLANYCH zgodnie z punktem 3.5 OPZ</t>
  </si>
  <si>
    <t>HARMONOGRAM INNYCH OPRACOWAŃ DOTYCZĄCYCH OBIEKTÓW BUDOWLANYCH zgodnie z punktem 3.4 OPZ</t>
  </si>
  <si>
    <t>Estakada kablowa</t>
  </si>
  <si>
    <t>Budowla składająca się z trzech stalowych słupów i dwóch przęseł w konstrukcji kratowej opartych na żelbetowych stopach fundamentowych. Estakada służy podtrzymaniu przewodów kablowych elektrycznych pomiędzy obiektami przemysłowymi. Długość estakady ok 119 mb.</t>
  </si>
  <si>
    <t>pierwszy rok umowy</t>
  </si>
  <si>
    <t>drugi rok umowy</t>
  </si>
  <si>
    <t>cały trwania umowy</t>
  </si>
  <si>
    <t>Dodatkowy przegląd wnętrza chłodni kominowej nr 1 bl. 5 i 6 metodą alpinistyczną</t>
  </si>
  <si>
    <t>Dodatkowy przegląd powłoki zewnętrznej chłodni kominowej nr 1 bl. 5 i 6 metodą alpinistyczną</t>
  </si>
  <si>
    <t>Dodatkowy przegląd wnętrza chłodni kominowej nr 2 metodą alpinistyczną</t>
  </si>
  <si>
    <t>Dodatkowy przegląd powłoki zewnętrznej chłodni kominowej nr 2 metodą alpinistyczną</t>
  </si>
  <si>
    <t>Dodatkowy przegląd wnętrza żelbetowego trzonu komina IMOS-Komin H=120 metodą alpinistyczną</t>
  </si>
  <si>
    <t>Dodatkowy przegląd powłoki zewnętrznej komina IMOS - Komin H=120 metodą alpinistyczną,</t>
  </si>
  <si>
    <t>Dodatkowy przegląd wnętrza żelbetowego trzonu komina MOS2 Komin H125 metodą alpinistyczną</t>
  </si>
  <si>
    <t>Dodatkowy przegląd powłoki zewnętrznej komina MOS2 Komin H125 metodą alpinistyczną</t>
  </si>
  <si>
    <t>Dodatkowy przegląd powłoki zewnętrznej wraz z galeriami komina H=260 metodą alpinistyczną</t>
  </si>
  <si>
    <t>Dodatkowy przegląd powłoki zewnętrznej zbiornika retencyjnego popiołu I etapu (konstrukcja żelbetowa) metodą alpinistyczną</t>
  </si>
  <si>
    <t>Dodatkowy przegląd wnętrza komór zbiornika retencyjnego popiołu I etapu (konstrukcja żelbetowa) metodą alpinistyczną</t>
  </si>
  <si>
    <t>Dodatkowy przegląd powłoki zewnętrznej wraz zbiornika retencyjnego popiołu II etapu (konstrukcja stalowa) metodą alpinistyczną</t>
  </si>
  <si>
    <t>Dodatkowy przegląd wnętrza komór zbiornika retencyjnego popiołu II etapu (konstrukcja stalowa) metodą alpinistyczną</t>
  </si>
  <si>
    <r>
      <t xml:space="preserve">maszynownia - 55 900 m3 galeria odgaz. -11 800 m3  bunkrownia - 9 850 m3  kotłownia - 73 750 m3  Razem  </t>
    </r>
    <r>
      <rPr>
        <b/>
        <sz val="9"/>
        <rFont val="Arial Narrow"/>
        <family val="2"/>
        <charset val="238"/>
      </rPr>
      <t>151 300</t>
    </r>
    <r>
      <rPr>
        <sz val="9"/>
        <rFont val="Arial Narrow"/>
        <family val="2"/>
        <charset val="238"/>
      </rPr>
      <t xml:space="preserve"> m3</t>
    </r>
  </si>
  <si>
    <r>
      <t xml:space="preserve">maszynownia - 63 200 m3 galeria odgaz. -12 150 m3  bunkrownia - 9 450 m3  kotłownia - 75 600 m3  Razem  </t>
    </r>
    <r>
      <rPr>
        <b/>
        <sz val="9"/>
        <rFont val="Arial Narrow"/>
        <family val="2"/>
        <charset val="238"/>
      </rPr>
      <t>160 400</t>
    </r>
    <r>
      <rPr>
        <sz val="9"/>
        <rFont val="Arial Narrow"/>
        <family val="2"/>
        <charset val="238"/>
      </rPr>
      <t xml:space="preserve"> m3</t>
    </r>
  </si>
  <si>
    <t>Budynek wielosegmentowy, wielkopowierzchniowy, podpiwniczony, o zróżnicowanej wysokości w zależności od segmentu. Segmenty budynku ze wspólnym układem funkcjonalnym, połączone łącznikami. Budynek, którego powierzchnia dachu przekracza 2000 m2. Opisy poszczególnych segmentów znajdują się poniżej:</t>
  </si>
  <si>
    <t>Segment maszynowni z galerią odgazowywaczy i bunkrownią, kotłownia - segment produkcyjny w konstrukcji szkieletowej stalowej z wypełnieniem ścianami murowanymi z elementów drobnowymiarowych, lekką obudową z termoizolacją oraz przeszkleniem szkłem zbrojonym. Konstrukcja dachu - wiązary stalowe kratowe lub belki stalowe + przekrycie płytami dachowymi. Stropy żelbetowe monolityczne lub ażurowe kratowe - oparte na ruszcie stalowym. Powierzchnia zabudowy - 3800 m2, wysokość maszynowni - 30 m, wysokość kotłowni - 56 m, szerokość budynku głównego - 84 m, długość dla 8 bloków - 396 m. Ilość kondygnacji maszynowni - 2, kotłowni - 4,  bunkrowni - 2. Powyższy opis powtarzalny jest dla każdego z bloków.  Przedpole każdego z bloków obejmuje żelbetowe ściany zabezpieczenia ppoż, belki żelbetowe podtorza TB, misę TB, fundamenty konstrukcji stalowej wyprowadzenia mocy oraz torowisko wzdłuż budynku głównego.</t>
  </si>
  <si>
    <t>Nazwa odcinka, ilość /długość odcinka [m]</t>
  </si>
  <si>
    <t>L1 - 18 m</t>
  </si>
  <si>
    <t>Tor nr 41:
L1 - 30 m
L2 - 80 m
L3 - 48,2 m
Tor nr 42:
L4 - 30 m
L5 - 80 m
L6 - 48,2 m
Tor nr 44:
L7 - 19,4 m
L8 - 5,5 m
Tor nr 43:
L9 - 13,2 m</t>
  </si>
  <si>
    <t>Łączna wartość netto w trakcie obowiązywania umowy [zł]
(kol. 6x7)</t>
  </si>
  <si>
    <t>Suwnica SM1 - ~37 m
Suwnica SM2 - ~37 m
Suwnica SM3 - ~37 m
Podtorze oś A (osie 1-34) - 200 m
Podtorze oś A (osie 35-67) - 200 m
Podtorze oś B (osie 1-34) - 200 m
Podtorze oś B (osie 35-67) - 200 m</t>
  </si>
  <si>
    <t>Odcinek od str. wschod - 23 m
Odcinek od str. zachod - 23 m
słupki RVT - 3 szt.</t>
  </si>
  <si>
    <t>Soll GlideLoc</t>
  </si>
  <si>
    <t>komin H=41 m - szynodrabina ze stali nierdzewnej z systemem powstrzymywania spadania z dwoma urządzeniami samozaciskowymi (wózki)</t>
  </si>
  <si>
    <t>KONTROLA ROCZNA I KROTNOŚĆ
* - PÓŁROCZNA</t>
  </si>
  <si>
    <t>TAK x2*</t>
  </si>
  <si>
    <t>HARMONOGRAM KONTROLI SYSTEMÓW ASEKURACJI - MARZEC zgodnie z punktem 3.3 OPZ</t>
  </si>
  <si>
    <t>HARMONOGRAM KONTROLI SYSTEMÓW ASEKURACJI - MAJ zgodnie z punktem 3.3 OPZ</t>
  </si>
  <si>
    <t>HARMONOGRAM KONTROLI SYSTEMÓW ASEKURACJI - WRZESIEŃ zgodnie z punktem 3.3 OPZ</t>
  </si>
  <si>
    <t>HARMONOGRAM ZAKŁADANIA KSIĄŻEK OBIEKTÓW BUDOWLANYCH (KOB) zgodnie z punktem 3.2 OPZ</t>
  </si>
  <si>
    <t>Ogólne informacje o obiekcie</t>
  </si>
  <si>
    <t>L.p. 
i nr KOB</t>
  </si>
  <si>
    <t>Załącznik nr 1 - Lista obiektów budowlanych</t>
  </si>
  <si>
    <r>
      <rPr>
        <u/>
        <sz val="10"/>
        <rFont val="Arial Narrow"/>
        <family val="2"/>
        <charset val="238"/>
      </rPr>
      <t>Budynek wielosegmentowy:
Tunel odżużlania</t>
    </r>
    <r>
      <rPr>
        <sz val="10"/>
        <rFont val="Arial Narrow"/>
        <family val="2"/>
        <charset val="238"/>
      </rPr>
      <t xml:space="preserve"> - obiekt produkcyjny liniowy, budowla podziemna w konstrukcji żelbetowej monolitycznej. Przekrój poprzeczny BxH=4,9 x 3.0 m, długość - 78 m.                                                        
</t>
    </r>
    <r>
      <rPr>
        <u/>
        <sz val="10"/>
        <rFont val="Arial Narrow"/>
        <family val="2"/>
        <charset val="238"/>
      </rPr>
      <t>Budynek wyjściowy</t>
    </r>
    <r>
      <rPr>
        <sz val="10"/>
        <rFont val="Arial Narrow"/>
        <family val="2"/>
        <charset val="238"/>
      </rPr>
      <t xml:space="preserve"> - obiekt produkcyjny w konstrukcji żelbetowej w części podziemnej i murowanej w części nadziemnej. Powierzchnia zabudowy - 107 m2 ilość kondygnacji - 1, wysokość - 3,0 m.                                                          </t>
    </r>
    <r>
      <rPr>
        <u/>
        <sz val="10"/>
        <rFont val="Arial Narrow"/>
        <family val="2"/>
        <charset val="238"/>
      </rPr>
      <t xml:space="preserve"> 
Most skośny </t>
    </r>
    <r>
      <rPr>
        <sz val="10"/>
        <rFont val="Arial Narrow"/>
        <family val="2"/>
        <charset val="238"/>
      </rPr>
      <t xml:space="preserve">- budowla liniowa w konstrukcji stalowej skratowanej, przekrój B x H=4,3 x 2,7 m, długość - 142 m.                                                           
</t>
    </r>
    <r>
      <rPr>
        <u/>
        <sz val="10"/>
        <rFont val="Arial Narrow"/>
        <family val="2"/>
        <charset val="238"/>
      </rPr>
      <t>Budynek stacji przesypowej</t>
    </r>
    <r>
      <rPr>
        <sz val="10"/>
        <rFont val="Arial Narrow"/>
        <family val="2"/>
        <charset val="238"/>
      </rPr>
      <t xml:space="preserve"> - wykonany w konstrukcji mieszanej: konstr. nośna - stalowa słupowo-ryglowa, stropy żelbetowe na belkach stalowych, ściany murowane. Pow.zabudowy - 109,2 m2, ilość kondygnacji - 4, wysokość - 21,3 m2.                                                                        
</t>
    </r>
    <r>
      <rPr>
        <u/>
        <sz val="10"/>
        <rFont val="Arial Narrow"/>
        <family val="2"/>
        <charset val="238"/>
      </rPr>
      <t>Most poziomy T-9</t>
    </r>
    <r>
      <rPr>
        <sz val="10"/>
        <rFont val="Arial Narrow"/>
        <family val="2"/>
        <charset val="238"/>
      </rPr>
      <t xml:space="preserve"> - obiekt liniowy, wykonany w konstrukcji stalowej skratowanej, przekrój poprzeczny B x H = 4,3 m x 2,7 m, długość - 21 m.                                  Most poziomy T-10 - obiekt liniowy wykonany w konstrukcji stalowej, wykończony lekką obudową z blachy stalowej, przekrój poprzeczny B x H = 4,3 x 2,7 m, długość - 8,8 m                                    
</t>
    </r>
    <r>
      <rPr>
        <u/>
        <sz val="10"/>
        <rFont val="Arial Narrow"/>
        <family val="2"/>
        <charset val="238"/>
      </rPr>
      <t>Mur oporowy</t>
    </r>
    <r>
      <rPr>
        <sz val="10"/>
        <rFont val="Arial Narrow"/>
        <family val="2"/>
        <charset val="238"/>
      </rPr>
      <t xml:space="preserve"> - liniowa konstrukcja żelbetowa monolityczna, stopowa, długość muru - 31 m, wysokość ponad pt- 5 m</t>
    </r>
  </si>
  <si>
    <t>36 810 m3 + 250 m3</t>
  </si>
  <si>
    <t>Obiekt segmentowy, produkcyjny, kwalifikowany do obiektów wysokich. Wykonana w formie czterech silosów stalowych na stalowej konstrukcji wsporczej słupowo-ryglowej, które obsługuje hala podajników, rozdzielnia i klatką schodowa z windą. Ilość poziomów technologicznych - 6, pojemność komór - 4 x 2 244 m3, powierzchnia zabudowy - ok.767 m2, wysokość obiektu - 43,5 m
segment Rozdzielnia R4D przy zbiorniku popiołu II etap - produkcyjny w konstrukcji murowanej, jednokondygnacyjny. Powierzchnia zabudowy - 80 m2, wysokość - 4,7 m</t>
  </si>
  <si>
    <t>Obiekt segmentowy, produkcyjny, kwalifikowany do obiektów wysokich. Segment zbiorników w formie dwóch silosów żelbetowych na konstrukcji wsporczej żelbetowej słupowej wraz z pomieszczeniem podajników, rozdzielnią i klatką schodową. Ilość poziomów technologicznych - 3, pojemność komór - 2 x 5 600 m3, powierzchnia zabudowy - ok. 480 m2, wysokość obiektu - 40,4 m.
segment Rozdzielnia R4D przy zbiorniku popiołu I etap - produkcyjny w konstrukcji murowanej, jednokondygnacyjny. Powierzchnia zabudowy - 148 m2, wysokość - 4,2 m</t>
  </si>
  <si>
    <t>17 072 m3 + 520 m3</t>
  </si>
  <si>
    <t>1 410 m2 + 85 m2</t>
  </si>
  <si>
    <t>2 370 m3 + 1 030 m3 + 2 860 m3</t>
  </si>
  <si>
    <t>364 m2 + 108 m2 + 363 m2</t>
  </si>
  <si>
    <t>Budynek wielosegmentowy. Budynek produkcji pomocniczej. I segment biurowy, konstrukcja nośna szkieletowa żelbetowa + drewniana więźba dachowa, ściany murowane. Powierzchnia zabudowy - 216 m2, ilość kondygnacji - 3, wysokość - 12,3 m. II segment w formie hali, konstrukcja nośna szkieletowa żelbetowa + dźwigary strunobetonowe, ściany murowane. Powierzchnia zabudowy - 216 m2, ilość kondygnacji - 1, wysokość - 4,8 m. III segment w formie hali, konstrukcja nośna szkieletowa żelbetowa + stalowe wiązary dachowe, ściany murowane. Powierzchnia zabudowy - 378 m2, ilość kondygnacji - 1, wysokość - 7,3 m</t>
  </si>
  <si>
    <t>750 m3 + 3 050 m3 + 3 050 m3</t>
  </si>
  <si>
    <t>225 m2 + 870 m2 + 870 m2</t>
  </si>
  <si>
    <t xml:space="preserve">Budynek wielosegmentowy o funkcji biurowej, trzyskrzydłowy (dwa równolegle stojące trójkondygnacyjne połączone dwukondygnacyjnym łącznikiem), niepodpiwniczony, z dachami spadzistymi (poddasze nieużytkowe). Konstrukcja: ławy fundamentowe żelbetowe, ściany murowane, stropy żelbetowe monolityczne, więźba dachowa drewniana, pokrycie dachowe z papy, wentylacja grawitacyjna, instalacje wo-kan, elektryczna, odgromowa, niskoprądowa. Ilość kondygnacji w zależności od skrzydła 2 i 3. </t>
  </si>
  <si>
    <t>565 m3 + 1833 m3</t>
  </si>
  <si>
    <t>125 m3 + 343 m2</t>
  </si>
  <si>
    <t>Budynek wielosegmentowy, nieprodukcyjny w konstrukcji murowanej. Powierzchnia zabudowy segmentu I - 87 m2, ilość kondygnacji - 2, wysokość - 8,4 m. Segment II w konstrukcji murowanej z przynależną rampą. Powierzchnia zabudowy - 383 m2, ilość kondygnacji - 1, wysokość - 4,6 m</t>
  </si>
  <si>
    <t>16 092 m3 + 536 m3</t>
  </si>
  <si>
    <t>1 172 m2 + 30 m2</t>
  </si>
  <si>
    <t>Budynek wielosegmentowy, produkcyjny. Segment I w konstrukcji nośnej żelbetowo-stalowej z pomostami obsługowymi, ściany z płyt warstwowych systemowych. Obiekt posiada urządzenia dźwignicowe. Powierzchnia zabudowy - 1 369 m2, ilość kondygnacji - 1, wysokość - 19,5 m. Segment II w konstrukcji żelbetowej w części podziemnej oraz murowanej w części nadziemnej z żelbetowymi stropami i schodami wewnętrzmymi stalowymi. Budynek posiada termoizolację. Powierzchnia zabudowy - 63 m2, ilość kondygnacji - 3, wysokość - 8,1 m.</t>
  </si>
  <si>
    <t xml:space="preserve">Konstrukcja stalowa, przestrzenna, skratowana, z lokalnymi podestami obsługowymi i schodami wejściowymi. Konatrukcja posadowiona pośrednio na palach za pośrednictwem fundamentów blokowych. Wysokość konstrukcji - ok. 16 m, długość liniowa - ok. 450 m. Konstrukcja wsporcza wykonanaw formie skratowanych i sztywnych ram przestrzennych wielkogabarytowych (konstrukcja stalowa słupowo-ryglowa) z niezbędnymi podestami obsługowymi i elementami komunikacji, zabudowana na żelbetowych fundamentach stopowych, posadowionych na palach. Na konstrukcji wsporczej spoczywa kolektor spalin dla bloków nr 1, 5, 6, 8.
Całkowita ilość fundamentów - 86 szt.  Łączna ilość podpór wsporczych dla kanałów spalin oraz kolektora spalin - 13 szt. </t>
  </si>
  <si>
    <t>Budynek przemysłowy produkcyjny, konstrukcja nośna stalowa ramowo-kratowa, wykończona lekką obudową z blachy trapezowej z termoizolacją, stropy płytywe żelbetowe oraz z krat stalowych na belkach stalowych, stropodach w lekkiej konstrukcji stalowej. Powierzchnia zabudowy - 150 m2, ilość poziomów obsługowych - 4, wysokość - 26,4 m</t>
  </si>
  <si>
    <t>Budynek przemysłowy produkcyjny, konstrukcja nośna stalowa ramowa, przestrzenna, wykończona lekką obudową z blachy trapezowej z termoizolacją, stropy płytowe żelbetowe oraz z krat pomostowych na belkach stalowych, stropodach w lekkiej konstrukcji stalowej. Powierzchnia zabudowy - 57 m2, ilość poziomów obsługowych - 3, wysokość - 10,8 m</t>
  </si>
  <si>
    <t>tunel odżużlania-1590m3 bud. wyjściowy - 312 m3 most skośny - 685 m3  budynek galerii - 2528 m3</t>
  </si>
  <si>
    <t>tunel odżużl. - 490 m2  bud. wyjściowy - 56 m2 most skośny - 282 m2  budynek galerii-1469 m2</t>
  </si>
  <si>
    <r>
      <rPr>
        <u/>
        <sz val="10"/>
        <rFont val="Arial Narrow"/>
        <family val="2"/>
        <charset val="238"/>
      </rPr>
      <t>Budynek wielosegmentowy:
Tunel odżużlania</t>
    </r>
    <r>
      <rPr>
        <sz val="10"/>
        <rFont val="Arial Narrow"/>
        <family val="2"/>
        <charset val="238"/>
      </rPr>
      <t xml:space="preserve"> - obiekt produkcyjny liniowy, budowla podziemna w konstrukcji żelbetowej monolitycznej. Przekrój poprzeczny BxH=6,0 x 3.0 m, długość - 88,7 m.                                                        
</t>
    </r>
    <r>
      <rPr>
        <u/>
        <sz val="10"/>
        <rFont val="Arial Narrow"/>
        <family val="2"/>
        <charset val="238"/>
      </rPr>
      <t xml:space="preserve">Budynek wyjściowy </t>
    </r>
    <r>
      <rPr>
        <sz val="10"/>
        <rFont val="Arial Narrow"/>
        <family val="2"/>
        <charset val="238"/>
      </rPr>
      <t xml:space="preserve">- obiekt produkcyjny w konstrukcji żelbetowej w części podziemnej i murowanej w części nadziemnej. Powierzchnia zabudowy - 65 m2 ilość kondygnacji - 1, wysokość - 4,8 m.                                                           
</t>
    </r>
    <r>
      <rPr>
        <u/>
        <sz val="10"/>
        <rFont val="Arial Narrow"/>
        <family val="2"/>
        <charset val="238"/>
      </rPr>
      <t>Most skośny</t>
    </r>
    <r>
      <rPr>
        <sz val="10"/>
        <rFont val="Arial Narrow"/>
        <family val="2"/>
        <charset val="238"/>
      </rPr>
      <t xml:space="preserve"> - budowla liniowa w konstrukcji stalowej, przekrój B x H=5,4 x 2,7 m, długość - 47 m.                                                          
</t>
    </r>
    <r>
      <rPr>
        <u/>
        <sz val="10"/>
        <rFont val="Arial Narrow"/>
        <family val="2"/>
        <charset val="238"/>
      </rPr>
      <t>Budynek galerii</t>
    </r>
    <r>
      <rPr>
        <sz val="10"/>
        <rFont val="Arial Narrow"/>
        <family val="2"/>
        <charset val="238"/>
      </rPr>
      <t xml:space="preserve"> - wykonany w konstrukcji mieszanej: konstr. nośna - stalowa słupowo-ryglowa, stropy żelbetowe na belkach stalowych, ściany murowane. Pow.zabudowy - 303 m2, ilość kondygnacji - 4, wysokość - 13,2 m2.</t>
    </r>
  </si>
  <si>
    <t>tunel odżużlania-1150m3 bud. wyjściowy - 321 m3 most skośny - 1 686 m3  budynek przesypowy - 1496 m3                       
most poziomy T-9 -244 m3                                 most poziomy T-10 -102 m3</t>
  </si>
  <si>
    <t>tunel odżużl. - 327 m2  bud. wyjściowy - 93 m2 most skośny - 610 m2  budynek przesypowy -364 m2                                                most poziomy T-9- 91m2                                 most poziomy T-10 - 33 m2</t>
  </si>
  <si>
    <t>ok. 2 480 m2 = 56 m2</t>
  </si>
  <si>
    <t>6 800 m3</t>
  </si>
  <si>
    <t>1247 m2</t>
  </si>
  <si>
    <t>Obiekt budowlany produkcyjny w konstrukcji żelbetowej, średnica -24 m, wysokość - 7,8 m, powierzchnia zabudowy - 254 m2</t>
  </si>
  <si>
    <t>204 m3</t>
  </si>
  <si>
    <t>117,60 m3</t>
  </si>
  <si>
    <t>28,10 m2</t>
  </si>
  <si>
    <t>Budynek produkcji pomocniczej, murowany, parterowy, nie podpiwniczony. Ściany otynkowane.</t>
  </si>
  <si>
    <t>Dane dla poszczególnych segmentów:
[m2]</t>
  </si>
  <si>
    <t>Wiata nad torem 44b</t>
  </si>
  <si>
    <t>Budowla</t>
  </si>
  <si>
    <t>Budynek</t>
  </si>
  <si>
    <t>Budynek i Budowla</t>
  </si>
  <si>
    <t>Misy parku zbiorników oleju ZOM</t>
  </si>
  <si>
    <t>840,43 m2</t>
  </si>
  <si>
    <t>Budynek nieprodukcyjny, wykonany w konstrukcji murowanej z drewnianą więźbą dachową. Powierzchnia zabudowy - 543,61 m2, ilość kondygnacji - 2, wysokość - 11,14 m</t>
  </si>
  <si>
    <t>4 813,15 m3</t>
  </si>
  <si>
    <t>KR Komin H=41 m</t>
  </si>
  <si>
    <t>KR Budynek rozdzielni i transformatorów (31,77)m2</t>
  </si>
  <si>
    <t>KR Budynek pompowni oleju (23,18m2)</t>
  </si>
  <si>
    <t>KR Taca rozładunkowa oleju opałowego</t>
  </si>
  <si>
    <t>KR Budynek kotłowni (318m2)</t>
  </si>
  <si>
    <t>~14 m</t>
  </si>
  <si>
    <t>dach budynku biurowego - system linowy - słupki + lina stalowa - zamontowany do dachu budynku,
punkt kotwiczący zamontowany do dachu nad klatką schodową i szybem windy</t>
  </si>
  <si>
    <t>B14</t>
  </si>
  <si>
    <t>poziomy system linowy Lux-top FSE 2003</t>
  </si>
  <si>
    <t>Suwnica odcinek L1 - 32 m
Suwnica odcinek L2 - 32 m
Podtorze odcinek L3 - ~95 m
Podtorze odcinek L4 - ~95 m</t>
  </si>
  <si>
    <t>Suwnica odcinek L1 - 32 m
Suwnica odcinek L2 - 32 m
Podtorze odcinek L3 - 56 m
Podtorze odcinek L4B - 56 m</t>
  </si>
  <si>
    <t>Suwnica odcinek L1 - 32 m
Suwnica odcinek L2 - 32 m
Podtorze odcinek L3 - 86 m
Podtorze odcinek L4 - 86 m</t>
  </si>
  <si>
    <t>Plac składowy paliwa wywrotnic</t>
  </si>
  <si>
    <t>Ładowarko-zwałowarka nr 3, systemy linowe zamontowane na konstrukcji ŁZ-3 do zabepieczenia pracowników obsługujących lub wykonujących prace w rejonie ładowarko-zwałowarki</t>
  </si>
  <si>
    <t>Konstrukcja ŁZ-3
L1 - 36 m
L2 - 36 m
L3 - 20 m
L4 - 20 m</t>
  </si>
  <si>
    <t>linowy system asekuracji typu Soll Xenon</t>
  </si>
  <si>
    <t>Odc. od strony ZRP I L1-75 m
Odc. od strony ZRP II L2-37,5 m</t>
  </si>
  <si>
    <t>Dach budynku</t>
  </si>
  <si>
    <t>Budynek magazynu centralnego, Budynek garażu, Budynek warsztatów</t>
  </si>
  <si>
    <t>Budynek Główny - Nawa nawęglania - pomieszczenie stacji napędowych taśmociągów  mostów skośnych T-18ab</t>
  </si>
  <si>
    <t xml:space="preserve">Budynek Główny -  Nawa nawęglania - pomieszczenie stacji napędowych taśmociągów  mostów skośnych T-7ab </t>
  </si>
  <si>
    <t>Budynek Główny -  Nawa nawęglania - pomieszczenie stacji napędowych taśmociągów  mostu skośnego T-18ab</t>
  </si>
  <si>
    <t>IMOS - Komin H-120</t>
  </si>
  <si>
    <t>OŚIMOS Budynek oczyszcz. ścieków z IMOS</t>
  </si>
  <si>
    <t>Budynek główny węzła przesypowego trasa XV, V (II etapu)</t>
  </si>
  <si>
    <t>Budynek węzła przesypowego trasa III, VI na V (I etapu)</t>
  </si>
  <si>
    <t>Wywrotnica wagonowa nr 3</t>
  </si>
  <si>
    <t>Wywrotnica wagonowa nr 1</t>
  </si>
  <si>
    <t>Wywrotnica wagonowa nr 2</t>
  </si>
  <si>
    <t>B13</t>
  </si>
  <si>
    <t>B15</t>
  </si>
  <si>
    <t>Wiata przy zbiornikach retencyjnych popiołu I i II etapu, podesty nad torami nr 41,42,43,44 - system linowy do zabezpieczania pracowników obsługujących załadunek</t>
  </si>
  <si>
    <t>Dach budynku:
L1 ~ 50 m
L2 ~37 m
Dach nad klatka schodową:
punkt kotwiczący 1 sz.</t>
  </si>
  <si>
    <t>L1 - 5 m
L2 - 6 m
L3 - 6 m
L4 - 18 m
L5 - 18 m
pkt kotwiczący - 9 szt.</t>
  </si>
  <si>
    <t>L1 - 5 m
L2 - 5 m
L3 - 18 m
L4 - 18 m
pkt kotwiczący - 9 szt.</t>
  </si>
  <si>
    <t xml:space="preserve">LUX top FSE 2003, 
LUX top ASP
</t>
  </si>
  <si>
    <t>L1~15 m
L2~15 m
L3~8 m
L4~8 m</t>
  </si>
  <si>
    <t>L1 - ~3 m
L2 - 6 m
L3 - 1,5 m
L4 - 18 m
L5 - 18 m
pkt kotwiczący - 9 szt.</t>
  </si>
  <si>
    <t>Wiata kolejowa - zadaszenie torów</t>
  </si>
  <si>
    <t>L1 - 10 m
L2 - 17 m
+ 1 punkt</t>
  </si>
  <si>
    <t>L1 - 6 m
L2 - 62 m
L3 - 61 m
L4 - 6 m
L5 - 28 m
L6 - 99 m
L7 - 30 m
L8 - 36 m
L9 - 36 m
L10 - 25 m
L11 - 47 m
L12 - 15 m
L13 - 16 m
L14 - 16 m
L15 - 15 m
punkty kotwiące (klatka schodowa) - 2 szt.</t>
  </si>
  <si>
    <t>L2 - 48 m</t>
  </si>
  <si>
    <t>TAK x 3</t>
  </si>
  <si>
    <t>TAK x 4</t>
  </si>
  <si>
    <t>TAK x 5</t>
  </si>
  <si>
    <t>Założenie kompletnej cyfrowej książki obiektu budowlanego
(UWAGA - koszty prowadzenia KOB należy ująć w wycenie kontroli okresowych obiektów budowlanych)</t>
  </si>
  <si>
    <t>Wiata rowerowa przy bramie 3</t>
  </si>
  <si>
    <t>Fundament żelbetowy blokowy, konstrukcja wiaty stalowa z zadaszeniem z blachy, misa żelbetowa zabezpieczająca przed przedostaniem się substancji niebezpiecznych do środowiska podczas rozładunku. Wiata do obsługi rozładunku wagonów kolejowych.</t>
  </si>
  <si>
    <t>Fundament żelbetowy, konstrukcja wsporcza zadaszenia jak i samo zadaszenie wiaty stalowe. Wiata osłaniająca tory kolejowe do obsługi załadunku materiału na wagony.</t>
  </si>
  <si>
    <t>Fundament żelbetowy, konstrukcja wsporcza zadaszenia wiaty jak i samo zadaszenie stalowe. Wiata do przechowywania rowerów.</t>
  </si>
  <si>
    <t>Osadnik oczyszczalnia scieków</t>
  </si>
  <si>
    <t>żelbetowa komora związana z instalacją oczyszczalni ścieków</t>
  </si>
  <si>
    <t>A4 (D1)</t>
  </si>
  <si>
    <t>Komin H=300</t>
  </si>
  <si>
    <t>L1 - 40,1 m
L2 - 42,5 m
L3 - 42,5 m
L4 - 42,5 m
L5 - 42,5 m
L6 - 42,5 m
L7 - 45,0 m</t>
  </si>
  <si>
    <t>system linowy SCK-STOP
Assecuro 
Sp. z o.o.</t>
  </si>
  <si>
    <t>Budynek/Budowla</t>
  </si>
  <si>
    <t>Fundamenty żelbetowe zbiornika, zbiornik traktowany jako urządzenie</t>
  </si>
  <si>
    <t>Kontenery stalowe ułożone na betonowych fundamentach prefabrykowanych. Budynk parterowy.</t>
  </si>
  <si>
    <t>Budynek magazynu zamkniętego źródeł promieniow.</t>
  </si>
  <si>
    <t>Wiata kolejowa - zadaszenie torow cz. 2</t>
  </si>
  <si>
    <t>Budynek godpodarczy przy przepompowni rzeki Nacyny</t>
  </si>
  <si>
    <t>Budynek niewielki parterowy murowany z jednym pomieszczeniem, dach jednospadowy pokryty papą</t>
  </si>
  <si>
    <t>Budynek niewielki parterowy murowany, dach jednospadowy pokryty papą</t>
  </si>
  <si>
    <t>system linowy zamontowany do trzonu komina na zaczepach ZG wzdłuż całej drabiny wejściowej, w siedmiu odcinkach (między galeriami); do używania z wózkami.
UWAGA! Jednorazowo na jednym odcinku moga być przypięte tylko 2 osoby! Wózki do pobrania na nastawni.</t>
  </si>
  <si>
    <t>4 117,08 m3</t>
  </si>
  <si>
    <t>135,26 m3</t>
  </si>
  <si>
    <t>113,32 m3</t>
  </si>
  <si>
    <t>23,18 m2</t>
  </si>
  <si>
    <t>31,77 m2</t>
  </si>
  <si>
    <t>Załącznik nr 3 do SWZ / Umowy</t>
  </si>
  <si>
    <t>RAZEM WSZYSTKIE POZYCJE WYCENY (CENA OFERTY w zł natto):</t>
  </si>
  <si>
    <t>Podpis Wykonawcy</t>
  </si>
  <si>
    <t>…................................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</si>
</sst>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7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u/>
      <sz val="10"/>
      <name val="Arial Narrow"/>
      <family val="2"/>
      <charset val="238"/>
    </font>
    <font>
      <sz val="10"/>
      <color rgb="FF00B050"/>
      <name val="Arial Narrow"/>
      <family val="2"/>
      <charset val="238"/>
    </font>
    <font>
      <sz val="11"/>
      <color rgb="FF000000"/>
      <name val="Calibri"/>
      <family val="2"/>
      <charset val="1"/>
    </font>
    <font>
      <sz val="11"/>
      <color rgb="FFFF0000"/>
      <name val="Arial Narrow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1" fillId="0" borderId="0"/>
  </cellStyleXfs>
  <cellXfs count="337">
    <xf numFmtId="0" fontId="0" fillId="0" borderId="0" xfId="0"/>
    <xf numFmtId="0" fontId="5" fillId="0" borderId="0" xfId="1" applyFont="1"/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9" fillId="12" borderId="4" xfId="0" applyFont="1" applyFill="1" applyBorder="1" applyAlignment="1">
      <alignment vertical="center"/>
    </xf>
    <xf numFmtId="0" fontId="10" fillId="12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vertical="center"/>
    </xf>
    <xf numFmtId="0" fontId="9" fillId="12" borderId="30" xfId="0" applyFont="1" applyFill="1" applyBorder="1" applyAlignment="1">
      <alignment vertical="center"/>
    </xf>
    <xf numFmtId="0" fontId="8" fillId="12" borderId="2" xfId="0" applyFont="1" applyFill="1" applyBorder="1" applyAlignment="1">
      <alignment horizontal="center" vertical="center"/>
    </xf>
    <xf numFmtId="0" fontId="7" fillId="12" borderId="2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9" fillId="0" borderId="0" xfId="0" applyFont="1"/>
    <xf numFmtId="0" fontId="9" fillId="9" borderId="25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10" borderId="19" xfId="0" applyFont="1" applyFill="1" applyBorder="1" applyAlignment="1">
      <alignment horizontal="center" vertical="center" wrapText="1"/>
    </xf>
    <xf numFmtId="0" fontId="9" fillId="9" borderId="19" xfId="0" applyFont="1" applyFill="1" applyBorder="1" applyAlignment="1">
      <alignment horizontal="center" vertical="center" wrapText="1"/>
    </xf>
    <xf numFmtId="0" fontId="9" fillId="11" borderId="25" xfId="0" applyFont="1" applyFill="1" applyBorder="1" applyAlignment="1">
      <alignment horizontal="center" vertical="center" wrapText="1"/>
    </xf>
    <xf numFmtId="0" fontId="9" fillId="9" borderId="25" xfId="0" applyFont="1" applyFill="1" applyBorder="1" applyAlignment="1">
      <alignment horizontal="center" vertical="center" wrapText="1"/>
    </xf>
    <xf numFmtId="0" fontId="9" fillId="9" borderId="28" xfId="0" applyFont="1" applyFill="1" applyBorder="1" applyAlignment="1">
      <alignment horizontal="center" vertical="center"/>
    </xf>
    <xf numFmtId="0" fontId="9" fillId="9" borderId="20" xfId="0" applyFont="1" applyFill="1" applyBorder="1" applyAlignment="1">
      <alignment horizontal="center" vertical="center"/>
    </xf>
    <xf numFmtId="0" fontId="9" fillId="10" borderId="20" xfId="0" applyFont="1" applyFill="1" applyBorder="1" applyAlignment="1">
      <alignment horizontal="center" vertical="center" wrapText="1"/>
    </xf>
    <xf numFmtId="0" fontId="9" fillId="9" borderId="20" xfId="0" applyFont="1" applyFill="1" applyBorder="1" applyAlignment="1">
      <alignment horizontal="center" vertical="center" wrapText="1"/>
    </xf>
    <xf numFmtId="0" fontId="9" fillId="11" borderId="20" xfId="0" applyFont="1" applyFill="1" applyBorder="1" applyAlignment="1">
      <alignment horizontal="center" vertical="center" wrapText="1"/>
    </xf>
    <xf numFmtId="0" fontId="9" fillId="9" borderId="22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vertical="center"/>
    </xf>
    <xf numFmtId="0" fontId="7" fillId="13" borderId="1" xfId="0" applyFont="1" applyFill="1" applyBorder="1" applyAlignment="1">
      <alignment vertical="center"/>
    </xf>
    <xf numFmtId="0" fontId="9" fillId="9" borderId="28" xfId="0" applyFont="1" applyFill="1" applyBorder="1" applyAlignment="1">
      <alignment horizontal="center" vertical="center" wrapText="1"/>
    </xf>
    <xf numFmtId="0" fontId="14" fillId="16" borderId="19" xfId="0" applyFont="1" applyFill="1" applyBorder="1" applyAlignment="1">
      <alignment horizontal="center" vertical="center"/>
    </xf>
    <xf numFmtId="0" fontId="14" fillId="16" borderId="23" xfId="0" applyFont="1" applyFill="1" applyBorder="1" applyAlignment="1">
      <alignment horizontal="center" vertical="center" wrapText="1"/>
    </xf>
    <xf numFmtId="0" fontId="14" fillId="16" borderId="21" xfId="0" applyFont="1" applyFill="1" applyBorder="1" applyAlignment="1">
      <alignment horizontal="right" vertical="center" wrapText="1"/>
    </xf>
    <xf numFmtId="0" fontId="8" fillId="6" borderId="12" xfId="0" applyFont="1" applyFill="1" applyBorder="1" applyAlignment="1">
      <alignment horizontal="center" vertical="center"/>
    </xf>
    <xf numFmtId="4" fontId="7" fillId="0" borderId="12" xfId="0" applyNumberFormat="1" applyFont="1" applyFill="1" applyBorder="1" applyAlignment="1">
      <alignment vertical="center"/>
    </xf>
    <xf numFmtId="4" fontId="7" fillId="0" borderId="2" xfId="0" applyNumberFormat="1" applyFont="1" applyFill="1" applyBorder="1" applyAlignment="1">
      <alignment vertical="center"/>
    </xf>
    <xf numFmtId="0" fontId="5" fillId="0" borderId="0" xfId="1" applyFont="1" applyAlignment="1">
      <alignment horizontal="left" wrapText="1"/>
    </xf>
    <xf numFmtId="0" fontId="5" fillId="0" borderId="12" xfId="1" applyFont="1" applyFill="1" applyBorder="1" applyAlignment="1">
      <alignment horizontal="left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left" vertical="center" wrapText="1"/>
    </xf>
    <xf numFmtId="0" fontId="5" fillId="0" borderId="20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/>
    </xf>
    <xf numFmtId="0" fontId="5" fillId="0" borderId="9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6" fillId="7" borderId="20" xfId="1" applyFont="1" applyFill="1" applyBorder="1" applyAlignment="1">
      <alignment horizontal="center" vertical="center"/>
    </xf>
    <xf numFmtId="49" fontId="5" fillId="0" borderId="20" xfId="2" applyNumberFormat="1" applyFont="1" applyFill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center" wrapText="1"/>
    </xf>
    <xf numFmtId="0" fontId="6" fillId="7" borderId="1" xfId="1" applyFont="1" applyFill="1" applyBorder="1" applyAlignment="1">
      <alignment horizontal="center" vertical="center" wrapText="1"/>
    </xf>
    <xf numFmtId="0" fontId="6" fillId="7" borderId="8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left" vertical="center" wrapText="1"/>
    </xf>
    <xf numFmtId="0" fontId="5" fillId="0" borderId="20" xfId="1" applyFont="1" applyFill="1" applyBorder="1" applyAlignment="1">
      <alignment horizontal="left" wrapText="1"/>
    </xf>
    <xf numFmtId="0" fontId="5" fillId="0" borderId="20" xfId="1" applyFont="1" applyFill="1" applyBorder="1" applyAlignment="1">
      <alignment horizontal="center"/>
    </xf>
    <xf numFmtId="0" fontId="5" fillId="0" borderId="21" xfId="1" applyFont="1" applyFill="1" applyBorder="1" applyAlignment="1">
      <alignment horizontal="left" wrapText="1"/>
    </xf>
    <xf numFmtId="0" fontId="5" fillId="0" borderId="0" xfId="1" applyFont="1" applyAlignment="1">
      <alignment horizontal="center"/>
    </xf>
    <xf numFmtId="0" fontId="5" fillId="0" borderId="0" xfId="1" applyFont="1" applyAlignment="1">
      <alignment wrapText="1"/>
    </xf>
    <xf numFmtId="0" fontId="9" fillId="13" borderId="4" xfId="0" applyFont="1" applyFill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9" fillId="15" borderId="4" xfId="0" applyFont="1" applyFill="1" applyBorder="1" applyAlignment="1">
      <alignment horizontal="center" vertical="center"/>
    </xf>
    <xf numFmtId="0" fontId="9" fillId="14" borderId="29" xfId="0" applyFont="1" applyFill="1" applyBorder="1" applyAlignment="1">
      <alignment horizontal="center" vertical="center"/>
    </xf>
    <xf numFmtId="0" fontId="9" fillId="14" borderId="4" xfId="0" applyFont="1" applyFill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5" fillId="0" borderId="8" xfId="1" applyFont="1" applyFill="1" applyBorder="1" applyAlignment="1">
      <alignment horizontal="left" vertical="center" wrapText="1"/>
    </xf>
    <xf numFmtId="0" fontId="6" fillId="7" borderId="20" xfId="1" applyFont="1" applyFill="1" applyBorder="1" applyAlignment="1">
      <alignment horizontal="center" vertical="center" wrapText="1"/>
    </xf>
    <xf numFmtId="0" fontId="6" fillId="2" borderId="31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7" fillId="0" borderId="21" xfId="0" applyFont="1" applyFill="1" applyBorder="1" applyAlignment="1" applyProtection="1">
      <alignment vertical="center" wrapText="1"/>
      <protection hidden="1"/>
    </xf>
    <xf numFmtId="0" fontId="5" fillId="0" borderId="20" xfId="1" applyFont="1" applyFill="1" applyBorder="1" applyAlignment="1">
      <alignment horizontal="left" vertical="center"/>
    </xf>
    <xf numFmtId="0" fontId="7" fillId="0" borderId="20" xfId="0" applyFont="1" applyFill="1" applyBorder="1" applyAlignment="1" applyProtection="1">
      <alignment vertical="center" wrapText="1"/>
      <protection hidden="1"/>
    </xf>
    <xf numFmtId="3" fontId="5" fillId="0" borderId="20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7" fillId="0" borderId="20" xfId="0" applyFont="1" applyFill="1" applyBorder="1" applyAlignment="1" applyProtection="1">
      <alignment horizontal="center" vertical="center" wrapText="1"/>
      <protection hidden="1"/>
    </xf>
    <xf numFmtId="0" fontId="5" fillId="0" borderId="20" xfId="1" applyFont="1" applyFill="1" applyBorder="1" applyAlignment="1">
      <alignment vertical="center" wrapText="1"/>
    </xf>
    <xf numFmtId="0" fontId="5" fillId="3" borderId="20" xfId="1" applyFont="1" applyFill="1" applyBorder="1" applyAlignment="1">
      <alignment horizontal="left" vertical="center" wrapText="1"/>
    </xf>
    <xf numFmtId="0" fontId="6" fillId="0" borderId="28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/>
    <xf numFmtId="4" fontId="7" fillId="17" borderId="15" xfId="0" applyNumberFormat="1" applyFont="1" applyFill="1" applyBorder="1" applyAlignment="1">
      <alignment vertical="center"/>
    </xf>
    <xf numFmtId="0" fontId="9" fillId="17" borderId="22" xfId="0" applyFont="1" applyFill="1" applyBorder="1" applyAlignment="1">
      <alignment horizontal="center" vertical="center"/>
    </xf>
    <xf numFmtId="0" fontId="9" fillId="17" borderId="13" xfId="0" applyFont="1" applyFill="1" applyBorder="1" applyAlignment="1">
      <alignment wrapText="1"/>
    </xf>
    <xf numFmtId="0" fontId="9" fillId="17" borderId="15" xfId="0" applyFont="1" applyFill="1" applyBorder="1" applyAlignment="1">
      <alignment wrapText="1"/>
    </xf>
    <xf numFmtId="0" fontId="9" fillId="17" borderId="18" xfId="0" applyFont="1" applyFill="1" applyBorder="1" applyAlignment="1">
      <alignment wrapText="1"/>
    </xf>
    <xf numFmtId="0" fontId="14" fillId="16" borderId="21" xfId="0" applyFont="1" applyFill="1" applyBorder="1" applyAlignment="1">
      <alignment horizontal="right" vertical="center"/>
    </xf>
    <xf numFmtId="3" fontId="7" fillId="0" borderId="12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0" xfId="0" applyNumberFormat="1" applyFont="1"/>
    <xf numFmtId="3" fontId="7" fillId="0" borderId="1" xfId="0" applyNumberFormat="1" applyFont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vertical="center"/>
    </xf>
    <xf numFmtId="3" fontId="9" fillId="0" borderId="2" xfId="0" applyNumberFormat="1" applyFont="1" applyBorder="1" applyAlignment="1">
      <alignment vertical="center"/>
    </xf>
    <xf numFmtId="0" fontId="5" fillId="0" borderId="28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34" xfId="1" applyFont="1" applyFill="1" applyBorder="1" applyAlignment="1">
      <alignment horizontal="center" vertical="center"/>
    </xf>
    <xf numFmtId="0" fontId="20" fillId="0" borderId="20" xfId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/>
    </xf>
    <xf numFmtId="3" fontId="5" fillId="0" borderId="9" xfId="1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/>
    </xf>
    <xf numFmtId="3" fontId="7" fillId="0" borderId="15" xfId="0" applyNumberFormat="1" applyFont="1" applyFill="1" applyBorder="1" applyAlignment="1">
      <alignment vertical="center"/>
    </xf>
    <xf numFmtId="0" fontId="5" fillId="0" borderId="21" xfId="1" applyFont="1" applyFill="1" applyBorder="1" applyAlignment="1">
      <alignment horizontal="left" vertical="center" wrapText="1"/>
    </xf>
    <xf numFmtId="3" fontId="7" fillId="13" borderId="1" xfId="0" applyNumberFormat="1" applyFont="1" applyFill="1" applyBorder="1" applyAlignment="1">
      <alignment vertical="center"/>
    </xf>
    <xf numFmtId="3" fontId="7" fillId="13" borderId="2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right" vertical="center"/>
    </xf>
    <xf numFmtId="3" fontId="7" fillId="13" borderId="2" xfId="0" applyNumberFormat="1" applyFont="1" applyFill="1" applyBorder="1" applyAlignment="1">
      <alignment horizontal="right" vertical="center"/>
    </xf>
    <xf numFmtId="3" fontId="7" fillId="0" borderId="12" xfId="0" applyNumberFormat="1" applyFont="1" applyFill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7" fillId="12" borderId="1" xfId="0" applyNumberFormat="1" applyFont="1" applyFill="1" applyBorder="1" applyAlignment="1">
      <alignment horizontal="right" vertical="center"/>
    </xf>
    <xf numFmtId="3" fontId="7" fillId="12" borderId="2" xfId="0" applyNumberFormat="1" applyFont="1" applyFill="1" applyBorder="1" applyAlignment="1">
      <alignment horizontal="right" vertical="center"/>
    </xf>
    <xf numFmtId="3" fontId="7" fillId="0" borderId="9" xfId="0" applyNumberFormat="1" applyFont="1" applyFill="1" applyBorder="1" applyAlignment="1">
      <alignment vertical="center"/>
    </xf>
    <xf numFmtId="0" fontId="14" fillId="16" borderId="27" xfId="0" applyFont="1" applyFill="1" applyBorder="1" applyAlignment="1">
      <alignment horizontal="center" vertical="center"/>
    </xf>
    <xf numFmtId="0" fontId="14" fillId="16" borderId="26" xfId="0" applyFont="1" applyFill="1" applyBorder="1" applyAlignment="1">
      <alignment horizontal="center" vertical="center" wrapText="1"/>
    </xf>
    <xf numFmtId="0" fontId="14" fillId="16" borderId="32" xfId="0" applyFont="1" applyFill="1" applyBorder="1" applyAlignment="1">
      <alignment horizontal="right" vertical="center" wrapText="1"/>
    </xf>
    <xf numFmtId="0" fontId="0" fillId="0" borderId="0" xfId="0"/>
    <xf numFmtId="0" fontId="7" fillId="15" borderId="4" xfId="0" applyFont="1" applyFill="1" applyBorder="1" applyAlignment="1">
      <alignment horizontal="center" vertical="center"/>
    </xf>
    <xf numFmtId="0" fontId="7" fillId="15" borderId="4" xfId="0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0" fontId="9" fillId="13" borderId="34" xfId="0" applyFont="1" applyFill="1" applyBorder="1" applyAlignment="1">
      <alignment horizontal="center" vertical="center"/>
    </xf>
    <xf numFmtId="3" fontId="9" fillId="0" borderId="8" xfId="0" applyNumberFormat="1" applyFont="1" applyFill="1" applyBorder="1" applyAlignment="1">
      <alignment horizontal="right" vertical="center"/>
    </xf>
    <xf numFmtId="0" fontId="5" fillId="0" borderId="20" xfId="1" applyFont="1" applyFill="1" applyBorder="1" applyAlignment="1">
      <alignment horizontal="left" vertical="center" wrapText="1"/>
    </xf>
    <xf numFmtId="0" fontId="5" fillId="0" borderId="20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left" vertical="center" wrapText="1"/>
    </xf>
    <xf numFmtId="0" fontId="6" fillId="7" borderId="20" xfId="1" applyFont="1" applyFill="1" applyBorder="1" applyAlignment="1">
      <alignment horizontal="center" vertical="center" wrapText="1"/>
    </xf>
    <xf numFmtId="0" fontId="17" fillId="0" borderId="0" xfId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3" fontId="7" fillId="9" borderId="12" xfId="0" applyNumberFormat="1" applyFont="1" applyFill="1" applyBorder="1" applyAlignment="1">
      <alignment horizontal="right" vertical="center"/>
    </xf>
    <xf numFmtId="3" fontId="7" fillId="9" borderId="1" xfId="0" applyNumberFormat="1" applyFont="1" applyFill="1" applyBorder="1" applyAlignment="1">
      <alignment horizontal="right" vertical="center"/>
    </xf>
    <xf numFmtId="3" fontId="7" fillId="9" borderId="2" xfId="0" applyNumberFormat="1" applyFont="1" applyFill="1" applyBorder="1" applyAlignment="1">
      <alignment horizontal="right" vertical="center"/>
    </xf>
    <xf numFmtId="3" fontId="9" fillId="9" borderId="1" xfId="0" applyNumberFormat="1" applyFont="1" applyFill="1" applyBorder="1" applyAlignment="1">
      <alignment vertical="center"/>
    </xf>
    <xf numFmtId="3" fontId="7" fillId="9" borderId="1" xfId="0" applyNumberFormat="1" applyFont="1" applyFill="1" applyBorder="1" applyAlignment="1">
      <alignment vertical="center"/>
    </xf>
    <xf numFmtId="3" fontId="22" fillId="9" borderId="1" xfId="0" applyNumberFormat="1" applyFont="1" applyFill="1" applyBorder="1" applyAlignment="1">
      <alignment vertical="center"/>
    </xf>
    <xf numFmtId="0" fontId="9" fillId="9" borderId="1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3" fontId="7" fillId="9" borderId="12" xfId="0" applyNumberFormat="1" applyFont="1" applyFill="1" applyBorder="1" applyAlignment="1">
      <alignment vertical="center"/>
    </xf>
    <xf numFmtId="3" fontId="9" fillId="9" borderId="0" xfId="0" applyNumberFormat="1" applyFont="1" applyFill="1"/>
    <xf numFmtId="3" fontId="9" fillId="9" borderId="1" xfId="0" applyNumberFormat="1" applyFont="1" applyFill="1" applyBorder="1" applyAlignment="1">
      <alignment horizontal="right" vertical="center"/>
    </xf>
    <xf numFmtId="3" fontId="7" fillId="9" borderId="2" xfId="0" applyNumberFormat="1" applyFont="1" applyFill="1" applyBorder="1" applyAlignment="1">
      <alignment vertical="center"/>
    </xf>
    <xf numFmtId="0" fontId="9" fillId="9" borderId="12" xfId="0" applyFont="1" applyFill="1" applyBorder="1" applyAlignment="1">
      <alignment vertical="center"/>
    </xf>
    <xf numFmtId="0" fontId="7" fillId="9" borderId="8" xfId="0" applyFont="1" applyFill="1" applyBorder="1" applyAlignment="1">
      <alignment vertical="center"/>
    </xf>
    <xf numFmtId="0" fontId="7" fillId="9" borderId="2" xfId="0" applyFont="1" applyFill="1" applyBorder="1" applyAlignment="1">
      <alignment horizontal="right" vertical="center" wrapText="1"/>
    </xf>
    <xf numFmtId="0" fontId="9" fillId="9" borderId="9" xfId="0" applyFont="1" applyFill="1" applyBorder="1" applyAlignment="1">
      <alignment vertical="center"/>
    </xf>
    <xf numFmtId="0" fontId="7" fillId="9" borderId="2" xfId="0" applyFont="1" applyFill="1" applyBorder="1" applyAlignment="1">
      <alignment vertical="center"/>
    </xf>
    <xf numFmtId="0" fontId="9" fillId="17" borderId="1" xfId="0" applyFont="1" applyFill="1" applyBorder="1"/>
    <xf numFmtId="0" fontId="9" fillId="9" borderId="15" xfId="0" applyFont="1" applyFill="1" applyBorder="1" applyAlignment="1">
      <alignment vertical="center"/>
    </xf>
    <xf numFmtId="3" fontId="7" fillId="9" borderId="15" xfId="0" applyNumberFormat="1" applyFont="1" applyFill="1" applyBorder="1" applyAlignment="1">
      <alignment horizontal="right" vertical="center"/>
    </xf>
    <xf numFmtId="3" fontId="7" fillId="9" borderId="18" xfId="0" applyNumberFormat="1" applyFont="1" applyFill="1" applyBorder="1" applyAlignment="1">
      <alignment horizontal="right" vertical="center"/>
    </xf>
    <xf numFmtId="3" fontId="7" fillId="9" borderId="15" xfId="0" applyNumberFormat="1" applyFont="1" applyFill="1" applyBorder="1" applyAlignment="1">
      <alignment vertical="center"/>
    </xf>
    <xf numFmtId="3" fontId="7" fillId="9" borderId="18" xfId="0" applyNumberFormat="1" applyFont="1" applyFill="1" applyBorder="1" applyAlignment="1">
      <alignment vertical="center"/>
    </xf>
    <xf numFmtId="0" fontId="9" fillId="9" borderId="3" xfId="0" applyFont="1" applyFill="1" applyBorder="1" applyAlignment="1">
      <alignment horizontal="center" vertical="center"/>
    </xf>
    <xf numFmtId="0" fontId="10" fillId="9" borderId="9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9" fillId="9" borderId="29" xfId="0" applyFont="1" applyFill="1" applyBorder="1" applyAlignment="1">
      <alignment vertical="center"/>
    </xf>
    <xf numFmtId="0" fontId="10" fillId="9" borderId="12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vertical="center"/>
    </xf>
    <xf numFmtId="0" fontId="8" fillId="9" borderId="8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/>
    </xf>
    <xf numFmtId="0" fontId="10" fillId="9" borderId="1" xfId="0" applyNumberFormat="1" applyFont="1" applyFill="1" applyBorder="1" applyAlignment="1">
      <alignment horizontal="center" vertical="center"/>
    </xf>
    <xf numFmtId="0" fontId="9" fillId="9" borderId="30" xfId="0" applyFont="1" applyFill="1" applyBorder="1" applyAlignment="1">
      <alignment vertical="center"/>
    </xf>
    <xf numFmtId="0" fontId="7" fillId="9" borderId="4" xfId="0" applyFont="1" applyFill="1" applyBorder="1" applyAlignment="1">
      <alignment vertical="center"/>
    </xf>
    <xf numFmtId="0" fontId="7" fillId="9" borderId="29" xfId="0" applyFont="1" applyFill="1" applyBorder="1" applyAlignment="1">
      <alignment vertical="center"/>
    </xf>
    <xf numFmtId="0" fontId="8" fillId="9" borderId="12" xfId="0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vertical="center"/>
    </xf>
    <xf numFmtId="0" fontId="9" fillId="9" borderId="0" xfId="0" applyFont="1" applyFill="1"/>
    <xf numFmtId="0" fontId="9" fillId="9" borderId="3" xfId="0" applyFont="1" applyFill="1" applyBorder="1" applyAlignment="1">
      <alignment vertical="center"/>
    </xf>
    <xf numFmtId="0" fontId="7" fillId="9" borderId="8" xfId="0" applyFont="1" applyFill="1" applyBorder="1" applyAlignment="1">
      <alignment horizontal="left" vertical="center" wrapText="1"/>
    </xf>
    <xf numFmtId="17" fontId="8" fillId="9" borderId="1" xfId="0" applyNumberFormat="1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vertical="center"/>
    </xf>
    <xf numFmtId="0" fontId="9" fillId="9" borderId="0" xfId="0" applyFont="1" applyFill="1" applyBorder="1" applyAlignment="1">
      <alignment vertical="center"/>
    </xf>
    <xf numFmtId="0" fontId="9" fillId="9" borderId="1" xfId="0" applyFont="1" applyFill="1" applyBorder="1" applyAlignment="1">
      <alignment horizontal="center" vertical="center"/>
    </xf>
    <xf numFmtId="0" fontId="9" fillId="9" borderId="8" xfId="0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9" fillId="9" borderId="12" xfId="0" applyFont="1" applyFill="1" applyBorder="1" applyAlignment="1">
      <alignment horizontal="center" vertical="center"/>
    </xf>
    <xf numFmtId="0" fontId="7" fillId="9" borderId="9" xfId="0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0" fontId="9" fillId="9" borderId="12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7" fillId="9" borderId="12" xfId="0" applyFont="1" applyFill="1" applyBorder="1" applyAlignment="1">
      <alignment horizontal="center" vertical="center" wrapText="1"/>
    </xf>
    <xf numFmtId="0" fontId="7" fillId="9" borderId="12" xfId="0" applyFont="1" applyFill="1" applyBorder="1" applyAlignment="1">
      <alignment vertical="center" wrapText="1"/>
    </xf>
    <xf numFmtId="4" fontId="7" fillId="9" borderId="12" xfId="0" applyNumberFormat="1" applyFont="1" applyFill="1" applyBorder="1" applyAlignment="1">
      <alignment horizontal="center" vertical="center"/>
    </xf>
    <xf numFmtId="4" fontId="7" fillId="9" borderId="1" xfId="0" applyNumberFormat="1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vertical="center" wrapText="1"/>
    </xf>
    <xf numFmtId="4" fontId="7" fillId="9" borderId="2" xfId="0" applyNumberFormat="1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4" fontId="9" fillId="9" borderId="20" xfId="0" applyNumberFormat="1" applyFont="1" applyFill="1" applyBorder="1" applyAlignment="1">
      <alignment horizontal="right" vertical="center"/>
    </xf>
    <xf numFmtId="4" fontId="10" fillId="9" borderId="22" xfId="0" applyNumberFormat="1" applyFont="1" applyFill="1" applyBorder="1" applyAlignment="1">
      <alignment horizontal="right" vertical="center"/>
    </xf>
    <xf numFmtId="4" fontId="10" fillId="9" borderId="20" xfId="0" applyNumberFormat="1" applyFont="1" applyFill="1" applyBorder="1" applyAlignment="1">
      <alignment horizontal="right" vertical="center"/>
    </xf>
    <xf numFmtId="4" fontId="10" fillId="16" borderId="20" xfId="0" applyNumberFormat="1" applyFont="1" applyFill="1" applyBorder="1" applyAlignment="1">
      <alignment horizontal="right" vertical="center"/>
    </xf>
    <xf numFmtId="4" fontId="10" fillId="16" borderId="20" xfId="0" applyNumberFormat="1" applyFont="1" applyFill="1" applyBorder="1" applyAlignment="1">
      <alignment horizontal="center" vertical="center"/>
    </xf>
    <xf numFmtId="4" fontId="8" fillId="9" borderId="20" xfId="0" applyNumberFormat="1" applyFont="1" applyFill="1" applyBorder="1" applyAlignment="1">
      <alignment horizontal="right" vertical="center"/>
    </xf>
    <xf numFmtId="4" fontId="7" fillId="9" borderId="14" xfId="0" applyNumberFormat="1" applyFont="1" applyFill="1" applyBorder="1" applyAlignment="1">
      <alignment horizontal="right" vertical="center"/>
    </xf>
    <xf numFmtId="4" fontId="8" fillId="9" borderId="22" xfId="0" applyNumberFormat="1" applyFont="1" applyFill="1" applyBorder="1" applyAlignment="1">
      <alignment horizontal="right" vertical="center"/>
    </xf>
    <xf numFmtId="4" fontId="9" fillId="9" borderId="15" xfId="0" applyNumberFormat="1" applyFont="1" applyFill="1" applyBorder="1" applyAlignment="1">
      <alignment horizontal="right" vertical="center"/>
    </xf>
    <xf numFmtId="4" fontId="10" fillId="9" borderId="6" xfId="0" applyNumberFormat="1" applyFont="1" applyFill="1" applyBorder="1" applyAlignment="1">
      <alignment horizontal="right"/>
    </xf>
    <xf numFmtId="4" fontId="9" fillId="9" borderId="15" xfId="0" applyNumberFormat="1" applyFont="1" applyFill="1" applyBorder="1"/>
    <xf numFmtId="4" fontId="8" fillId="9" borderId="24" xfId="0" applyNumberFormat="1" applyFont="1" applyFill="1" applyBorder="1"/>
    <xf numFmtId="4" fontId="10" fillId="9" borderId="24" xfId="0" applyNumberFormat="1" applyFont="1" applyFill="1" applyBorder="1"/>
    <xf numFmtId="4" fontId="7" fillId="9" borderId="1" xfId="0" applyNumberFormat="1" applyFont="1" applyFill="1" applyBorder="1" applyAlignment="1">
      <alignment vertical="center"/>
    </xf>
    <xf numFmtId="4" fontId="9" fillId="9" borderId="12" xfId="0" applyNumberFormat="1" applyFont="1" applyFill="1" applyBorder="1"/>
    <xf numFmtId="4" fontId="9" fillId="9" borderId="1" xfId="0" applyNumberFormat="1" applyFont="1" applyFill="1" applyBorder="1"/>
    <xf numFmtId="4" fontId="9" fillId="17" borderId="1" xfId="0" applyNumberFormat="1" applyFont="1" applyFill="1" applyBorder="1"/>
    <xf numFmtId="4" fontId="9" fillId="9" borderId="14" xfId="0" applyNumberFormat="1" applyFont="1" applyFill="1" applyBorder="1" applyAlignment="1">
      <alignment vertical="center"/>
    </xf>
    <xf numFmtId="4" fontId="9" fillId="9" borderId="15" xfId="0" applyNumberFormat="1" applyFont="1" applyFill="1" applyBorder="1" applyAlignment="1">
      <alignment vertical="center"/>
    </xf>
    <xf numFmtId="4" fontId="7" fillId="9" borderId="15" xfId="0" applyNumberFormat="1" applyFont="1" applyFill="1" applyBorder="1" applyAlignment="1">
      <alignment vertical="center"/>
    </xf>
    <xf numFmtId="4" fontId="7" fillId="9" borderId="15" xfId="0" applyNumberFormat="1" applyFont="1" applyFill="1" applyBorder="1" applyAlignment="1">
      <alignment horizontal="right" vertical="center"/>
    </xf>
    <xf numFmtId="0" fontId="5" fillId="0" borderId="11" xfId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7" borderId="10" xfId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5" fillId="0" borderId="12" xfId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5" fillId="0" borderId="12" xfId="2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0" xfId="1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5" fillId="0" borderId="29" xfId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5" fillId="0" borderId="33" xfId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/>
    <xf numFmtId="0" fontId="5" fillId="0" borderId="7" xfId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5" fillId="0" borderId="11" xfId="1" applyFont="1" applyFill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28" xfId="1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6" fillId="7" borderId="11" xfId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33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7" fillId="0" borderId="17" xfId="0" applyFont="1" applyFill="1" applyBorder="1" applyAlignment="1"/>
    <xf numFmtId="0" fontId="6" fillId="7" borderId="20" xfId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13" fillId="4" borderId="19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3" fillId="4" borderId="19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7" fillId="0" borderId="26" xfId="1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 wrapText="1"/>
    </xf>
    <xf numFmtId="2" fontId="13" fillId="4" borderId="19" xfId="0" applyNumberFormat="1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3" fillId="4" borderId="35" xfId="0" applyFont="1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9" borderId="31" xfId="0" applyFont="1" applyFill="1" applyBorder="1" applyAlignment="1">
      <alignment vertical="center" wrapText="1"/>
    </xf>
    <xf numFmtId="0" fontId="0" fillId="9" borderId="21" xfId="0" applyFill="1" applyBorder="1" applyAlignment="1">
      <alignment wrapText="1"/>
    </xf>
    <xf numFmtId="0" fontId="9" fillId="9" borderId="31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4">
    <cellStyle name="Normalny" xfId="0" builtinId="0"/>
    <cellStyle name="Normalny 2" xfId="1" xr:uid="{00000000-0005-0000-0000-000002000000}"/>
    <cellStyle name="Normalny 2 2" xfId="3" xr:uid="{1BB19D21-A397-4CF8-BBCC-3B5F8BA30EF4}"/>
    <cellStyle name="Normalny 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ularczyk Grzegorz [PGE GiEK O.El.Rybnik]" id="{ED4D0DF4-0262-467A-BC37-138EA91ACE8F}" userId="S::Grzegorz.Mularczyk@gkpge.pl::477be5e1-cf99-40e2-a58e-d6e8164831b9" providerId="AD"/>
</personList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73" dT="2025-08-18T07:03:34.99" personId="{ED4D0DF4-0262-467A-BC37-138EA91ACE8F}" id="{059D4DC8-6EB8-480E-B02B-EBF6BCD248B4}">
    <text>Następna kontrola pięcioletnia w 2027 r.</text>
  </threadedComment>
  <threadedComment ref="F74" dT="2025-08-18T07:03:43.52" personId="{ED4D0DF4-0262-467A-BC37-138EA91ACE8F}" id="{D002414E-34FE-490C-9532-08B527CDC9F6}">
    <text>Następna kontrola pięcioletnia w 2027 r.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23"/>
  <sheetViews>
    <sheetView zoomScale="85" zoomScaleNormal="85" workbookViewId="0">
      <selection activeCell="D315" sqref="D315"/>
    </sheetView>
  </sheetViews>
  <sheetFormatPr defaultRowHeight="15" x14ac:dyDescent="0.25"/>
  <cols>
    <col min="1" max="1" width="7.5703125" style="107" customWidth="1"/>
    <col min="2" max="2" width="42.85546875" style="58" bestFit="1" customWidth="1"/>
    <col min="3" max="3" width="9.7109375" style="58" customWidth="1"/>
    <col min="4" max="4" width="18.28515625" style="82" customWidth="1"/>
    <col min="5" max="5" width="19" style="82" customWidth="1"/>
    <col min="6" max="6" width="52.140625" style="163" customWidth="1"/>
    <col min="7" max="7" width="15.28515625" style="1" customWidth="1"/>
  </cols>
  <sheetData>
    <row r="1" spans="1:7" ht="16.5" thickBot="1" x14ac:dyDescent="0.3">
      <c r="A1" s="160" t="s">
        <v>931</v>
      </c>
      <c r="B1" s="161"/>
      <c r="C1" s="161"/>
      <c r="D1" s="161"/>
      <c r="E1" s="161"/>
      <c r="F1" s="162"/>
      <c r="G1" s="161"/>
    </row>
    <row r="2" spans="1:7" ht="39" thickBot="1" x14ac:dyDescent="0.3">
      <c r="A2" s="105" t="s">
        <v>930</v>
      </c>
      <c r="B2" s="95" t="s">
        <v>0</v>
      </c>
      <c r="C2" s="94"/>
      <c r="D2" s="95" t="s">
        <v>1</v>
      </c>
      <c r="E2" s="95" t="s">
        <v>2</v>
      </c>
      <c r="F2" s="95" t="s">
        <v>929</v>
      </c>
      <c r="G2" s="93" t="s">
        <v>443</v>
      </c>
    </row>
    <row r="3" spans="1:7" ht="77.25" customHeight="1" x14ac:dyDescent="0.25">
      <c r="A3" s="309">
        <v>1</v>
      </c>
      <c r="B3" s="257" t="s">
        <v>557</v>
      </c>
      <c r="C3" s="257" t="s">
        <v>969</v>
      </c>
      <c r="D3" s="59" t="s">
        <v>558</v>
      </c>
      <c r="E3" s="59" t="s">
        <v>966</v>
      </c>
      <c r="F3" s="158" t="s">
        <v>913</v>
      </c>
      <c r="G3" s="304" t="s">
        <v>553</v>
      </c>
    </row>
    <row r="4" spans="1:7" ht="67.5" x14ac:dyDescent="0.25">
      <c r="A4" s="287"/>
      <c r="B4" s="258"/>
      <c r="C4" s="273"/>
      <c r="D4" s="60" t="s">
        <v>911</v>
      </c>
      <c r="E4" s="127">
        <v>11140</v>
      </c>
      <c r="F4" s="310" t="s">
        <v>914</v>
      </c>
      <c r="G4" s="305"/>
    </row>
    <row r="5" spans="1:7" ht="67.5" x14ac:dyDescent="0.25">
      <c r="A5" s="287"/>
      <c r="B5" s="258"/>
      <c r="C5" s="273"/>
      <c r="D5" s="62" t="s">
        <v>911</v>
      </c>
      <c r="E5" s="63">
        <v>11140</v>
      </c>
      <c r="F5" s="311"/>
      <c r="G5" s="305"/>
    </row>
    <row r="6" spans="1:7" ht="67.5" x14ac:dyDescent="0.25">
      <c r="A6" s="287"/>
      <c r="B6" s="258"/>
      <c r="C6" s="273"/>
      <c r="D6" s="62" t="s">
        <v>911</v>
      </c>
      <c r="E6" s="63">
        <v>11140</v>
      </c>
      <c r="F6" s="311"/>
      <c r="G6" s="305"/>
    </row>
    <row r="7" spans="1:7" ht="67.5" x14ac:dyDescent="0.25">
      <c r="A7" s="287"/>
      <c r="B7" s="258"/>
      <c r="C7" s="273"/>
      <c r="D7" s="62" t="s">
        <v>911</v>
      </c>
      <c r="E7" s="63">
        <v>11140</v>
      </c>
      <c r="F7" s="311"/>
      <c r="G7" s="305"/>
    </row>
    <row r="8" spans="1:7" ht="67.5" x14ac:dyDescent="0.25">
      <c r="A8" s="287"/>
      <c r="B8" s="258"/>
      <c r="C8" s="273"/>
      <c r="D8" s="62" t="s">
        <v>912</v>
      </c>
      <c r="E8" s="63">
        <v>12030</v>
      </c>
      <c r="F8" s="311"/>
      <c r="G8" s="305"/>
    </row>
    <row r="9" spans="1:7" ht="67.5" x14ac:dyDescent="0.25">
      <c r="A9" s="287"/>
      <c r="B9" s="258"/>
      <c r="C9" s="273"/>
      <c r="D9" s="62" t="s">
        <v>912</v>
      </c>
      <c r="E9" s="63">
        <v>12030</v>
      </c>
      <c r="F9" s="311"/>
      <c r="G9" s="305"/>
    </row>
    <row r="10" spans="1:7" ht="67.5" x14ac:dyDescent="0.25">
      <c r="A10" s="287"/>
      <c r="B10" s="258"/>
      <c r="C10" s="273"/>
      <c r="D10" s="62" t="s">
        <v>912</v>
      </c>
      <c r="E10" s="63">
        <v>12030</v>
      </c>
      <c r="F10" s="311"/>
      <c r="G10" s="305"/>
    </row>
    <row r="11" spans="1:7" ht="67.5" x14ac:dyDescent="0.25">
      <c r="A11" s="287"/>
      <c r="B11" s="258"/>
      <c r="C11" s="273"/>
      <c r="D11" s="62" t="s">
        <v>912</v>
      </c>
      <c r="E11" s="63">
        <v>12030</v>
      </c>
      <c r="F11" s="311"/>
      <c r="G11" s="305"/>
    </row>
    <row r="12" spans="1:7" ht="51" x14ac:dyDescent="0.25">
      <c r="A12" s="287"/>
      <c r="B12" s="258"/>
      <c r="C12" s="273"/>
      <c r="D12" s="63" t="s">
        <v>121</v>
      </c>
      <c r="E12" s="63">
        <v>1350</v>
      </c>
      <c r="F12" s="64" t="s">
        <v>839</v>
      </c>
      <c r="G12" s="305"/>
    </row>
    <row r="13" spans="1:7" ht="51" x14ac:dyDescent="0.25">
      <c r="A13" s="287"/>
      <c r="B13" s="258"/>
      <c r="C13" s="273"/>
      <c r="D13" s="63" t="s">
        <v>122</v>
      </c>
      <c r="E13" s="63">
        <v>1275</v>
      </c>
      <c r="F13" s="64" t="s">
        <v>840</v>
      </c>
      <c r="G13" s="305"/>
    </row>
    <row r="14" spans="1:7" ht="51" x14ac:dyDescent="0.25">
      <c r="A14" s="287"/>
      <c r="B14" s="258"/>
      <c r="C14" s="273"/>
      <c r="D14" s="63" t="s">
        <v>123</v>
      </c>
      <c r="E14" s="63">
        <v>1780</v>
      </c>
      <c r="F14" s="64" t="s">
        <v>841</v>
      </c>
      <c r="G14" s="305"/>
    </row>
    <row r="15" spans="1:7" ht="63.75" x14ac:dyDescent="0.25">
      <c r="A15" s="287"/>
      <c r="B15" s="258"/>
      <c r="C15" s="273"/>
      <c r="D15" s="63" t="s">
        <v>127</v>
      </c>
      <c r="E15" s="63">
        <v>2078</v>
      </c>
      <c r="F15" s="64" t="s">
        <v>842</v>
      </c>
      <c r="G15" s="305"/>
    </row>
    <row r="16" spans="1:7" ht="51" x14ac:dyDescent="0.25">
      <c r="A16" s="287"/>
      <c r="B16" s="258"/>
      <c r="C16" s="273"/>
      <c r="D16" s="63" t="s">
        <v>128</v>
      </c>
      <c r="E16" s="63">
        <v>1035</v>
      </c>
      <c r="F16" s="64" t="s">
        <v>843</v>
      </c>
      <c r="G16" s="305"/>
    </row>
    <row r="17" spans="1:7" ht="63.75" x14ac:dyDescent="0.25">
      <c r="A17" s="287"/>
      <c r="B17" s="258"/>
      <c r="C17" s="273"/>
      <c r="D17" s="63" t="s">
        <v>129</v>
      </c>
      <c r="E17" s="63">
        <v>3510</v>
      </c>
      <c r="F17" s="64" t="s">
        <v>844</v>
      </c>
      <c r="G17" s="305"/>
    </row>
    <row r="18" spans="1:7" ht="76.5" x14ac:dyDescent="0.25">
      <c r="A18" s="287"/>
      <c r="B18" s="258"/>
      <c r="C18" s="273"/>
      <c r="D18" s="63" t="s">
        <v>124</v>
      </c>
      <c r="E18" s="63">
        <v>2608</v>
      </c>
      <c r="F18" s="64" t="s">
        <v>845</v>
      </c>
      <c r="G18" s="305"/>
    </row>
    <row r="19" spans="1:7" ht="89.25" x14ac:dyDescent="0.25">
      <c r="A19" s="287"/>
      <c r="B19" s="258"/>
      <c r="C19" s="273"/>
      <c r="D19" s="63" t="s">
        <v>152</v>
      </c>
      <c r="E19" s="63">
        <v>3850</v>
      </c>
      <c r="F19" s="100" t="s">
        <v>846</v>
      </c>
      <c r="G19" s="305"/>
    </row>
    <row r="20" spans="1:7" ht="51.75" thickBot="1" x14ac:dyDescent="0.3">
      <c r="A20" s="288"/>
      <c r="B20" s="259"/>
      <c r="C20" s="274"/>
      <c r="D20" s="65" t="s">
        <v>392</v>
      </c>
      <c r="E20" s="65">
        <v>22.7</v>
      </c>
      <c r="F20" s="101" t="s">
        <v>847</v>
      </c>
      <c r="G20" s="306"/>
    </row>
    <row r="21" spans="1:7" ht="102.75" thickBot="1" x14ac:dyDescent="0.3">
      <c r="A21" s="123">
        <v>2</v>
      </c>
      <c r="B21" s="64" t="s">
        <v>574</v>
      </c>
      <c r="C21" s="64" t="s">
        <v>968</v>
      </c>
      <c r="D21" s="63" t="s">
        <v>17</v>
      </c>
      <c r="E21" s="61" t="s">
        <v>575</v>
      </c>
      <c r="F21" s="64" t="s">
        <v>848</v>
      </c>
      <c r="G21" s="69" t="s">
        <v>559</v>
      </c>
    </row>
    <row r="22" spans="1:7" ht="15.75" thickBot="1" x14ac:dyDescent="0.3">
      <c r="A22" s="123">
        <v>3</v>
      </c>
      <c r="B22" s="64" t="s">
        <v>576</v>
      </c>
      <c r="C22" s="64" t="s">
        <v>968</v>
      </c>
      <c r="D22" s="63" t="s">
        <v>17</v>
      </c>
      <c r="E22" s="61" t="s">
        <v>575</v>
      </c>
      <c r="F22" s="156" t="s">
        <v>34</v>
      </c>
      <c r="G22" s="69" t="s">
        <v>559</v>
      </c>
    </row>
    <row r="23" spans="1:7" ht="15.75" thickBot="1" x14ac:dyDescent="0.3">
      <c r="A23" s="123">
        <v>4</v>
      </c>
      <c r="B23" s="64" t="s">
        <v>577</v>
      </c>
      <c r="C23" s="64" t="s">
        <v>968</v>
      </c>
      <c r="D23" s="63" t="s">
        <v>17</v>
      </c>
      <c r="E23" s="61" t="s">
        <v>575</v>
      </c>
      <c r="F23" s="156" t="s">
        <v>34</v>
      </c>
      <c r="G23" s="69" t="s">
        <v>559</v>
      </c>
    </row>
    <row r="24" spans="1:7" ht="15.75" thickBot="1" x14ac:dyDescent="0.3">
      <c r="A24" s="123">
        <v>5</v>
      </c>
      <c r="B24" s="64" t="s">
        <v>699</v>
      </c>
      <c r="C24" s="64" t="s">
        <v>968</v>
      </c>
      <c r="D24" s="63" t="s">
        <v>17</v>
      </c>
      <c r="E24" s="61" t="s">
        <v>575</v>
      </c>
      <c r="F24" s="156" t="s">
        <v>34</v>
      </c>
      <c r="G24" s="69" t="s">
        <v>559</v>
      </c>
    </row>
    <row r="25" spans="1:7" ht="26.25" thickBot="1" x14ac:dyDescent="0.3">
      <c r="A25" s="122">
        <v>6</v>
      </c>
      <c r="B25" s="66" t="s">
        <v>560</v>
      </c>
      <c r="C25" s="64" t="s">
        <v>968</v>
      </c>
      <c r="D25" s="102" t="s">
        <v>178</v>
      </c>
      <c r="E25" s="102" t="s">
        <v>178</v>
      </c>
      <c r="F25" s="103" t="s">
        <v>416</v>
      </c>
      <c r="G25" s="69" t="s">
        <v>559</v>
      </c>
    </row>
    <row r="26" spans="1:7" ht="26.25" thickBot="1" x14ac:dyDescent="0.3">
      <c r="A26" s="122">
        <v>7</v>
      </c>
      <c r="B26" s="66" t="s">
        <v>561</v>
      </c>
      <c r="C26" s="64" t="s">
        <v>968</v>
      </c>
      <c r="D26" s="102" t="s">
        <v>178</v>
      </c>
      <c r="E26" s="102" t="s">
        <v>178</v>
      </c>
      <c r="F26" s="103" t="s">
        <v>416</v>
      </c>
      <c r="G26" s="69" t="s">
        <v>559</v>
      </c>
    </row>
    <row r="27" spans="1:7" ht="26.25" thickBot="1" x14ac:dyDescent="0.3">
      <c r="A27" s="122">
        <v>8</v>
      </c>
      <c r="B27" s="66" t="s">
        <v>562</v>
      </c>
      <c r="C27" s="64" t="s">
        <v>968</v>
      </c>
      <c r="D27" s="102" t="s">
        <v>178</v>
      </c>
      <c r="E27" s="102" t="s">
        <v>178</v>
      </c>
      <c r="F27" s="103" t="s">
        <v>416</v>
      </c>
      <c r="G27" s="69" t="s">
        <v>559</v>
      </c>
    </row>
    <row r="28" spans="1:7" ht="87.75" customHeight="1" thickBot="1" x14ac:dyDescent="0.3">
      <c r="A28" s="122">
        <v>9</v>
      </c>
      <c r="B28" s="66" t="s">
        <v>563</v>
      </c>
      <c r="C28" s="129" t="s">
        <v>969</v>
      </c>
      <c r="D28" s="73" t="s">
        <v>41</v>
      </c>
      <c r="E28" s="73" t="s">
        <v>42</v>
      </c>
      <c r="F28" s="153" t="s">
        <v>951</v>
      </c>
      <c r="G28" s="69" t="s">
        <v>559</v>
      </c>
    </row>
    <row r="29" spans="1:7" ht="51.75" thickBot="1" x14ac:dyDescent="0.3">
      <c r="A29" s="122">
        <v>10</v>
      </c>
      <c r="B29" s="66" t="s">
        <v>564</v>
      </c>
      <c r="C29" s="129" t="s">
        <v>969</v>
      </c>
      <c r="D29" s="67" t="s">
        <v>394</v>
      </c>
      <c r="E29" s="73" t="s">
        <v>395</v>
      </c>
      <c r="F29" s="153" t="s">
        <v>399</v>
      </c>
      <c r="G29" s="69" t="s">
        <v>559</v>
      </c>
    </row>
    <row r="30" spans="1:7" ht="51.75" thickBot="1" x14ac:dyDescent="0.3">
      <c r="A30" s="122">
        <v>11</v>
      </c>
      <c r="B30" s="66" t="s">
        <v>565</v>
      </c>
      <c r="C30" s="129" t="s">
        <v>969</v>
      </c>
      <c r="D30" s="67" t="s">
        <v>394</v>
      </c>
      <c r="E30" s="73" t="s">
        <v>395</v>
      </c>
      <c r="F30" s="153" t="s">
        <v>399</v>
      </c>
      <c r="G30" s="69" t="s">
        <v>559</v>
      </c>
    </row>
    <row r="31" spans="1:7" ht="51.75" thickBot="1" x14ac:dyDescent="0.3">
      <c r="A31" s="122">
        <v>12</v>
      </c>
      <c r="B31" s="66" t="s">
        <v>566</v>
      </c>
      <c r="C31" s="129" t="s">
        <v>969</v>
      </c>
      <c r="D31" s="67" t="s">
        <v>394</v>
      </c>
      <c r="E31" s="73" t="s">
        <v>395</v>
      </c>
      <c r="F31" s="153" t="s">
        <v>399</v>
      </c>
      <c r="G31" s="69" t="s">
        <v>559</v>
      </c>
    </row>
    <row r="32" spans="1:7" ht="39" thickBot="1" x14ac:dyDescent="0.3">
      <c r="A32" s="122">
        <v>13</v>
      </c>
      <c r="B32" s="66" t="s">
        <v>567</v>
      </c>
      <c r="C32" s="129" t="s">
        <v>969</v>
      </c>
      <c r="D32" s="67" t="s">
        <v>397</v>
      </c>
      <c r="E32" s="73" t="s">
        <v>396</v>
      </c>
      <c r="F32" s="153" t="s">
        <v>400</v>
      </c>
      <c r="G32" s="69" t="s">
        <v>559</v>
      </c>
    </row>
    <row r="33" spans="1:7" ht="39" thickBot="1" x14ac:dyDescent="0.3">
      <c r="A33" s="122">
        <v>14</v>
      </c>
      <c r="B33" s="66" t="s">
        <v>568</v>
      </c>
      <c r="C33" s="129" t="s">
        <v>969</v>
      </c>
      <c r="D33" s="67" t="s">
        <v>397</v>
      </c>
      <c r="E33" s="73" t="s">
        <v>396</v>
      </c>
      <c r="F33" s="153" t="s">
        <v>400</v>
      </c>
      <c r="G33" s="69" t="s">
        <v>559</v>
      </c>
    </row>
    <row r="34" spans="1:7" ht="51.75" thickBot="1" x14ac:dyDescent="0.3">
      <c r="A34" s="122">
        <v>15</v>
      </c>
      <c r="B34" s="66" t="s">
        <v>569</v>
      </c>
      <c r="C34" s="129" t="s">
        <v>969</v>
      </c>
      <c r="D34" s="67" t="s">
        <v>394</v>
      </c>
      <c r="E34" s="73" t="s">
        <v>395</v>
      </c>
      <c r="F34" s="153" t="s">
        <v>399</v>
      </c>
      <c r="G34" s="69" t="s">
        <v>559</v>
      </c>
    </row>
    <row r="35" spans="1:7" ht="87.75" customHeight="1" thickBot="1" x14ac:dyDescent="0.3">
      <c r="A35" s="122">
        <v>16</v>
      </c>
      <c r="B35" s="66" t="s">
        <v>570</v>
      </c>
      <c r="C35" s="129" t="s">
        <v>969</v>
      </c>
      <c r="D35" s="73" t="s">
        <v>398</v>
      </c>
      <c r="E35" s="73" t="s">
        <v>35</v>
      </c>
      <c r="F35" s="153" t="s">
        <v>952</v>
      </c>
      <c r="G35" s="69" t="s">
        <v>559</v>
      </c>
    </row>
    <row r="36" spans="1:7" ht="51.75" thickBot="1" x14ac:dyDescent="0.3">
      <c r="A36" s="122">
        <v>17</v>
      </c>
      <c r="B36" s="66" t="s">
        <v>571</v>
      </c>
      <c r="C36" s="129" t="s">
        <v>969</v>
      </c>
      <c r="D36" s="68" t="s">
        <v>43</v>
      </c>
      <c r="E36" s="68" t="s">
        <v>44</v>
      </c>
      <c r="F36" s="153" t="s">
        <v>45</v>
      </c>
      <c r="G36" s="69" t="s">
        <v>559</v>
      </c>
    </row>
    <row r="37" spans="1:7" ht="51.75" thickBot="1" x14ac:dyDescent="0.3">
      <c r="A37" s="122">
        <v>18</v>
      </c>
      <c r="B37" s="66" t="s">
        <v>572</v>
      </c>
      <c r="C37" s="129" t="s">
        <v>969</v>
      </c>
      <c r="D37" s="68" t="s">
        <v>48</v>
      </c>
      <c r="E37" s="68" t="s">
        <v>49</v>
      </c>
      <c r="F37" s="153" t="s">
        <v>50</v>
      </c>
      <c r="G37" s="69" t="s">
        <v>559</v>
      </c>
    </row>
    <row r="38" spans="1:7" ht="15.75" thickBot="1" x14ac:dyDescent="0.3">
      <c r="A38" s="122">
        <v>19</v>
      </c>
      <c r="B38" s="66" t="s">
        <v>573</v>
      </c>
      <c r="C38" s="129" t="s">
        <v>969</v>
      </c>
      <c r="D38" s="68" t="s">
        <v>48</v>
      </c>
      <c r="E38" s="68" t="s">
        <v>49</v>
      </c>
      <c r="F38" s="155" t="s">
        <v>34</v>
      </c>
      <c r="G38" s="69" t="s">
        <v>559</v>
      </c>
    </row>
    <row r="39" spans="1:7" ht="15.75" thickBot="1" x14ac:dyDescent="0.3">
      <c r="A39" s="122">
        <v>20</v>
      </c>
      <c r="B39" s="66" t="s">
        <v>578</v>
      </c>
      <c r="C39" s="129" t="s">
        <v>969</v>
      </c>
      <c r="D39" s="68" t="s">
        <v>48</v>
      </c>
      <c r="E39" s="68" t="s">
        <v>49</v>
      </c>
      <c r="F39" s="155" t="s">
        <v>34</v>
      </c>
      <c r="G39" s="69" t="s">
        <v>559</v>
      </c>
    </row>
    <row r="40" spans="1:7" ht="15.75" thickBot="1" x14ac:dyDescent="0.3">
      <c r="A40" s="122">
        <v>21</v>
      </c>
      <c r="B40" s="66" t="s">
        <v>579</v>
      </c>
      <c r="C40" s="129" t="s">
        <v>969</v>
      </c>
      <c r="D40" s="68" t="s">
        <v>48</v>
      </c>
      <c r="E40" s="68" t="s">
        <v>49</v>
      </c>
      <c r="F40" s="155" t="s">
        <v>34</v>
      </c>
      <c r="G40" s="69" t="s">
        <v>559</v>
      </c>
    </row>
    <row r="41" spans="1:7" ht="15.75" thickBot="1" x14ac:dyDescent="0.3">
      <c r="A41" s="122">
        <v>22</v>
      </c>
      <c r="B41" s="66" t="s">
        <v>580</v>
      </c>
      <c r="C41" s="129" t="s">
        <v>969</v>
      </c>
      <c r="D41" s="68" t="s">
        <v>48</v>
      </c>
      <c r="E41" s="68" t="s">
        <v>49</v>
      </c>
      <c r="F41" s="155" t="s">
        <v>34</v>
      </c>
      <c r="G41" s="69" t="s">
        <v>559</v>
      </c>
    </row>
    <row r="42" spans="1:7" ht="15.75" thickBot="1" x14ac:dyDescent="0.3">
      <c r="A42" s="122">
        <v>23</v>
      </c>
      <c r="B42" s="66" t="s">
        <v>581</v>
      </c>
      <c r="C42" s="129" t="s">
        <v>969</v>
      </c>
      <c r="D42" s="68" t="s">
        <v>48</v>
      </c>
      <c r="E42" s="68" t="s">
        <v>49</v>
      </c>
      <c r="F42" s="155" t="s">
        <v>34</v>
      </c>
      <c r="G42" s="69" t="s">
        <v>559</v>
      </c>
    </row>
    <row r="43" spans="1:7" ht="15.75" thickBot="1" x14ac:dyDescent="0.3">
      <c r="A43" s="122">
        <v>24</v>
      </c>
      <c r="B43" s="66" t="s">
        <v>582</v>
      </c>
      <c r="C43" s="129" t="s">
        <v>969</v>
      </c>
      <c r="D43" s="68" t="s">
        <v>48</v>
      </c>
      <c r="E43" s="68" t="s">
        <v>49</v>
      </c>
      <c r="F43" s="155" t="s">
        <v>34</v>
      </c>
      <c r="G43" s="69" t="s">
        <v>559</v>
      </c>
    </row>
    <row r="44" spans="1:7" ht="15.75" thickBot="1" x14ac:dyDescent="0.3">
      <c r="A44" s="122">
        <v>25</v>
      </c>
      <c r="B44" s="66" t="s">
        <v>583</v>
      </c>
      <c r="C44" s="129" t="s">
        <v>969</v>
      </c>
      <c r="D44" s="68" t="s">
        <v>48</v>
      </c>
      <c r="E44" s="68" t="s">
        <v>49</v>
      </c>
      <c r="F44" s="155" t="s">
        <v>34</v>
      </c>
      <c r="G44" s="69" t="s">
        <v>559</v>
      </c>
    </row>
    <row r="45" spans="1:7" ht="26.25" thickBot="1" x14ac:dyDescent="0.3">
      <c r="A45" s="122">
        <v>26</v>
      </c>
      <c r="B45" s="66" t="s">
        <v>586</v>
      </c>
      <c r="C45" s="129" t="s">
        <v>969</v>
      </c>
      <c r="D45" s="68" t="s">
        <v>441</v>
      </c>
      <c r="E45" s="68" t="s">
        <v>439</v>
      </c>
      <c r="F45" s="153" t="s">
        <v>965</v>
      </c>
      <c r="G45" s="69" t="s">
        <v>559</v>
      </c>
    </row>
    <row r="46" spans="1:7" ht="39" thickBot="1" x14ac:dyDescent="0.3">
      <c r="A46" s="122">
        <v>27</v>
      </c>
      <c r="B46" s="66" t="s">
        <v>585</v>
      </c>
      <c r="C46" s="129" t="s">
        <v>969</v>
      </c>
      <c r="D46" s="68" t="s">
        <v>441</v>
      </c>
      <c r="E46" s="68" t="s">
        <v>439</v>
      </c>
      <c r="F46" s="153" t="s">
        <v>440</v>
      </c>
      <c r="G46" s="69" t="s">
        <v>559</v>
      </c>
    </row>
    <row r="47" spans="1:7" ht="39" thickBot="1" x14ac:dyDescent="0.3">
      <c r="A47" s="122">
        <v>28</v>
      </c>
      <c r="B47" s="66" t="s">
        <v>584</v>
      </c>
      <c r="C47" s="129" t="s">
        <v>969</v>
      </c>
      <c r="D47" s="68" t="s">
        <v>441</v>
      </c>
      <c r="E47" s="68" t="s">
        <v>439</v>
      </c>
      <c r="F47" s="153" t="s">
        <v>440</v>
      </c>
      <c r="G47" s="69" t="s">
        <v>559</v>
      </c>
    </row>
    <row r="48" spans="1:7" ht="39" thickBot="1" x14ac:dyDescent="0.3">
      <c r="A48" s="122">
        <v>29</v>
      </c>
      <c r="B48" s="66" t="s">
        <v>587</v>
      </c>
      <c r="C48" s="129" t="s">
        <v>969</v>
      </c>
      <c r="D48" s="68" t="s">
        <v>442</v>
      </c>
      <c r="E48" s="68" t="s">
        <v>439</v>
      </c>
      <c r="F48" s="153" t="s">
        <v>440</v>
      </c>
      <c r="G48" s="69" t="s">
        <v>559</v>
      </c>
    </row>
    <row r="49" spans="1:7" ht="39" thickBot="1" x14ac:dyDescent="0.3">
      <c r="A49" s="122">
        <v>30</v>
      </c>
      <c r="B49" s="66" t="s">
        <v>588</v>
      </c>
      <c r="C49" s="129" t="s">
        <v>969</v>
      </c>
      <c r="D49" s="68" t="s">
        <v>442</v>
      </c>
      <c r="E49" s="68" t="s">
        <v>439</v>
      </c>
      <c r="F49" s="153" t="s">
        <v>440</v>
      </c>
      <c r="G49" s="69" t="s">
        <v>559</v>
      </c>
    </row>
    <row r="50" spans="1:7" ht="39" thickBot="1" x14ac:dyDescent="0.3">
      <c r="A50" s="122">
        <v>31</v>
      </c>
      <c r="B50" s="66" t="s">
        <v>589</v>
      </c>
      <c r="C50" s="129" t="s">
        <v>969</v>
      </c>
      <c r="D50" s="68" t="s">
        <v>442</v>
      </c>
      <c r="E50" s="68" t="s">
        <v>439</v>
      </c>
      <c r="F50" s="153" t="s">
        <v>440</v>
      </c>
      <c r="G50" s="69" t="s">
        <v>559</v>
      </c>
    </row>
    <row r="51" spans="1:7" ht="39" thickBot="1" x14ac:dyDescent="0.3">
      <c r="A51" s="122">
        <v>32</v>
      </c>
      <c r="B51" s="66" t="s">
        <v>51</v>
      </c>
      <c r="C51" s="129" t="s">
        <v>969</v>
      </c>
      <c r="D51" s="125" t="s">
        <v>963</v>
      </c>
      <c r="E51" s="125" t="s">
        <v>964</v>
      </c>
      <c r="F51" s="153" t="s">
        <v>54</v>
      </c>
      <c r="G51" s="69" t="s">
        <v>559</v>
      </c>
    </row>
    <row r="52" spans="1:7" ht="166.5" thickBot="1" x14ac:dyDescent="0.3">
      <c r="A52" s="122">
        <v>33</v>
      </c>
      <c r="B52" s="66" t="s">
        <v>590</v>
      </c>
      <c r="C52" s="129" t="s">
        <v>969</v>
      </c>
      <c r="D52" s="68" t="s">
        <v>953</v>
      </c>
      <c r="E52" s="66" t="s">
        <v>954</v>
      </c>
      <c r="F52" s="153" t="s">
        <v>955</v>
      </c>
      <c r="G52" s="69" t="s">
        <v>559</v>
      </c>
    </row>
    <row r="53" spans="1:7" ht="277.5" customHeight="1" thickBot="1" x14ac:dyDescent="0.3">
      <c r="A53" s="122">
        <v>34</v>
      </c>
      <c r="B53" s="66" t="s">
        <v>591</v>
      </c>
      <c r="C53" s="129" t="s">
        <v>969</v>
      </c>
      <c r="D53" s="66" t="s">
        <v>956</v>
      </c>
      <c r="E53" s="66" t="s">
        <v>957</v>
      </c>
      <c r="F53" s="153" t="s">
        <v>932</v>
      </c>
      <c r="G53" s="69" t="s">
        <v>559</v>
      </c>
    </row>
    <row r="54" spans="1:7" ht="39" thickBot="1" x14ac:dyDescent="0.3">
      <c r="A54" s="122">
        <v>35</v>
      </c>
      <c r="B54" s="66" t="s">
        <v>611</v>
      </c>
      <c r="C54" s="129" t="s">
        <v>968</v>
      </c>
      <c r="D54" s="68" t="s">
        <v>17</v>
      </c>
      <c r="E54" s="68" t="s">
        <v>17</v>
      </c>
      <c r="F54" s="153" t="s">
        <v>59</v>
      </c>
      <c r="G54" s="69" t="s">
        <v>559</v>
      </c>
    </row>
    <row r="55" spans="1:7" ht="51.75" thickBot="1" x14ac:dyDescent="0.3">
      <c r="A55" s="122">
        <v>36</v>
      </c>
      <c r="B55" s="66" t="s">
        <v>612</v>
      </c>
      <c r="C55" s="129" t="s">
        <v>969</v>
      </c>
      <c r="D55" s="68" t="s">
        <v>17</v>
      </c>
      <c r="E55" s="73" t="s">
        <v>56</v>
      </c>
      <c r="F55" s="153" t="s">
        <v>55</v>
      </c>
      <c r="G55" s="69" t="s">
        <v>559</v>
      </c>
    </row>
    <row r="56" spans="1:7" ht="64.5" thickBot="1" x14ac:dyDescent="0.3">
      <c r="A56" s="122">
        <v>37</v>
      </c>
      <c r="B56" s="66" t="s">
        <v>613</v>
      </c>
      <c r="C56" s="129" t="s">
        <v>968</v>
      </c>
      <c r="D56" s="68" t="s">
        <v>17</v>
      </c>
      <c r="E56" s="73" t="s">
        <v>57</v>
      </c>
      <c r="F56" s="153" t="s">
        <v>40</v>
      </c>
      <c r="G56" s="69" t="s">
        <v>559</v>
      </c>
    </row>
    <row r="57" spans="1:7" ht="51.75" thickBot="1" x14ac:dyDescent="0.3">
      <c r="A57" s="122">
        <v>38</v>
      </c>
      <c r="B57" s="66" t="s">
        <v>614</v>
      </c>
      <c r="C57" s="129" t="s">
        <v>968</v>
      </c>
      <c r="D57" s="68" t="s">
        <v>17</v>
      </c>
      <c r="E57" s="73" t="s">
        <v>36</v>
      </c>
      <c r="F57" s="153" t="s">
        <v>39</v>
      </c>
      <c r="G57" s="69" t="s">
        <v>559</v>
      </c>
    </row>
    <row r="58" spans="1:7" ht="26.25" thickBot="1" x14ac:dyDescent="0.3">
      <c r="A58" s="122">
        <v>39</v>
      </c>
      <c r="B58" s="66" t="s">
        <v>833</v>
      </c>
      <c r="C58" s="129" t="s">
        <v>968</v>
      </c>
      <c r="D58" s="68" t="s">
        <v>17</v>
      </c>
      <c r="E58" s="68" t="s">
        <v>37</v>
      </c>
      <c r="F58" s="153" t="s">
        <v>38</v>
      </c>
      <c r="G58" s="69" t="s">
        <v>559</v>
      </c>
    </row>
    <row r="59" spans="1:7" ht="64.5" thickBot="1" x14ac:dyDescent="0.3">
      <c r="A59" s="122">
        <v>40</v>
      </c>
      <c r="B59" s="66" t="s">
        <v>615</v>
      </c>
      <c r="C59" s="129" t="s">
        <v>969</v>
      </c>
      <c r="D59" s="68" t="s">
        <v>61</v>
      </c>
      <c r="E59" s="68" t="s">
        <v>62</v>
      </c>
      <c r="F59" s="153" t="s">
        <v>60</v>
      </c>
      <c r="G59" s="69" t="s">
        <v>559</v>
      </c>
    </row>
    <row r="60" spans="1:7" ht="80.25" customHeight="1" thickBot="1" x14ac:dyDescent="0.3">
      <c r="A60" s="122">
        <v>41</v>
      </c>
      <c r="B60" s="66" t="s">
        <v>616</v>
      </c>
      <c r="C60" s="129" t="s">
        <v>968</v>
      </c>
      <c r="D60" s="68" t="s">
        <v>64</v>
      </c>
      <c r="E60" s="68" t="s">
        <v>65</v>
      </c>
      <c r="F60" s="153" t="s">
        <v>63</v>
      </c>
      <c r="G60" s="69" t="s">
        <v>559</v>
      </c>
    </row>
    <row r="61" spans="1:7" ht="51.75" thickBot="1" x14ac:dyDescent="0.3">
      <c r="A61" s="122">
        <v>42</v>
      </c>
      <c r="B61" s="66" t="s">
        <v>617</v>
      </c>
      <c r="C61" s="129" t="s">
        <v>969</v>
      </c>
      <c r="D61" s="68" t="s">
        <v>69</v>
      </c>
      <c r="E61" s="68" t="s">
        <v>70</v>
      </c>
      <c r="F61" s="153" t="s">
        <v>68</v>
      </c>
      <c r="G61" s="69" t="s">
        <v>559</v>
      </c>
    </row>
    <row r="62" spans="1:7" ht="15.75" thickBot="1" x14ac:dyDescent="0.3">
      <c r="A62" s="300">
        <v>43</v>
      </c>
      <c r="B62" s="282" t="s">
        <v>3</v>
      </c>
      <c r="C62" s="257" t="s">
        <v>970</v>
      </c>
      <c r="D62" s="302" t="s">
        <v>936</v>
      </c>
      <c r="E62" s="314" t="s">
        <v>937</v>
      </c>
      <c r="F62" s="282" t="s">
        <v>935</v>
      </c>
      <c r="G62" s="302" t="s">
        <v>559</v>
      </c>
    </row>
    <row r="63" spans="1:7" ht="102" customHeight="1" thickBot="1" x14ac:dyDescent="0.3">
      <c r="A63" s="301"/>
      <c r="B63" s="283"/>
      <c r="C63" s="274"/>
      <c r="D63" s="313"/>
      <c r="E63" s="315"/>
      <c r="F63" s="312"/>
      <c r="G63" s="303"/>
    </row>
    <row r="64" spans="1:7" x14ac:dyDescent="0.25">
      <c r="A64" s="286">
        <v>44</v>
      </c>
      <c r="B64" s="257" t="s">
        <v>4</v>
      </c>
      <c r="C64" s="257" t="s">
        <v>970</v>
      </c>
      <c r="D64" s="298" t="s">
        <v>933</v>
      </c>
      <c r="E64" s="260" t="s">
        <v>958</v>
      </c>
      <c r="F64" s="257" t="s">
        <v>934</v>
      </c>
      <c r="G64" s="307" t="s">
        <v>559</v>
      </c>
    </row>
    <row r="65" spans="1:7" ht="37.5" customHeight="1" thickBot="1" x14ac:dyDescent="0.3">
      <c r="A65" s="288"/>
      <c r="B65" s="259"/>
      <c r="C65" s="274"/>
      <c r="D65" s="299"/>
      <c r="E65" s="269"/>
      <c r="F65" s="270"/>
      <c r="G65" s="308"/>
    </row>
    <row r="66" spans="1:7" ht="115.5" thickBot="1" x14ac:dyDescent="0.3">
      <c r="A66" s="122">
        <v>45</v>
      </c>
      <c r="B66" s="66" t="e">
        <f>#REF!</f>
        <v>#REF!</v>
      </c>
      <c r="C66" s="129" t="s">
        <v>968</v>
      </c>
      <c r="D66" s="68" t="s">
        <v>75</v>
      </c>
      <c r="E66" s="68" t="s">
        <v>71</v>
      </c>
      <c r="F66" s="153" t="s">
        <v>830</v>
      </c>
      <c r="G66" s="69" t="s">
        <v>559</v>
      </c>
    </row>
    <row r="67" spans="1:7" ht="53.25" customHeight="1" thickBot="1" x14ac:dyDescent="0.3">
      <c r="A67" s="122">
        <v>46</v>
      </c>
      <c r="B67" s="66" t="s">
        <v>518</v>
      </c>
      <c r="C67" s="129" t="s">
        <v>968</v>
      </c>
      <c r="D67" s="68" t="s">
        <v>72</v>
      </c>
      <c r="E67" s="68" t="s">
        <v>74</v>
      </c>
      <c r="F67" s="153" t="s">
        <v>73</v>
      </c>
      <c r="G67" s="69" t="s">
        <v>559</v>
      </c>
    </row>
    <row r="68" spans="1:7" ht="64.5" thickBot="1" x14ac:dyDescent="0.3">
      <c r="A68" s="122">
        <v>47</v>
      </c>
      <c r="B68" s="66" t="s">
        <v>618</v>
      </c>
      <c r="C68" s="129" t="s">
        <v>969</v>
      </c>
      <c r="D68" s="68" t="s">
        <v>77</v>
      </c>
      <c r="E68" s="68" t="s">
        <v>76</v>
      </c>
      <c r="F68" s="153" t="s">
        <v>78</v>
      </c>
      <c r="G68" s="72" t="s">
        <v>444</v>
      </c>
    </row>
    <row r="69" spans="1:7" ht="51.75" thickBot="1" x14ac:dyDescent="0.3">
      <c r="A69" s="122">
        <v>48</v>
      </c>
      <c r="B69" s="66" t="s">
        <v>5</v>
      </c>
      <c r="C69" s="129" t="s">
        <v>968</v>
      </c>
      <c r="D69" s="68" t="s">
        <v>79</v>
      </c>
      <c r="E69" s="68" t="s">
        <v>80</v>
      </c>
      <c r="F69" s="153" t="s">
        <v>81</v>
      </c>
      <c r="G69" s="69" t="s">
        <v>559</v>
      </c>
    </row>
    <row r="70" spans="1:7" ht="39" thickBot="1" x14ac:dyDescent="0.3">
      <c r="A70" s="122">
        <v>49</v>
      </c>
      <c r="B70" s="66" t="s">
        <v>619</v>
      </c>
      <c r="C70" s="129" t="s">
        <v>968</v>
      </c>
      <c r="D70" s="68" t="s">
        <v>17</v>
      </c>
      <c r="E70" s="68" t="s">
        <v>17</v>
      </c>
      <c r="F70" s="153" t="s">
        <v>407</v>
      </c>
      <c r="G70" s="69" t="s">
        <v>559</v>
      </c>
    </row>
    <row r="71" spans="1:7" ht="45" customHeight="1" thickBot="1" x14ac:dyDescent="0.3">
      <c r="A71" s="122">
        <v>50</v>
      </c>
      <c r="B71" s="66" t="s">
        <v>620</v>
      </c>
      <c r="C71" s="129" t="s">
        <v>968</v>
      </c>
      <c r="D71" s="68" t="s">
        <v>17</v>
      </c>
      <c r="E71" s="68" t="s">
        <v>17</v>
      </c>
      <c r="F71" s="153" t="s">
        <v>434</v>
      </c>
      <c r="G71" s="69" t="s">
        <v>559</v>
      </c>
    </row>
    <row r="72" spans="1:7" x14ac:dyDescent="0.25">
      <c r="A72" s="284">
        <v>51</v>
      </c>
      <c r="B72" s="263" t="s">
        <v>622</v>
      </c>
      <c r="C72" s="257" t="s">
        <v>968</v>
      </c>
      <c r="D72" s="276" t="s">
        <v>850</v>
      </c>
      <c r="E72" s="276" t="s">
        <v>17</v>
      </c>
      <c r="F72" s="263" t="s">
        <v>849</v>
      </c>
      <c r="G72" s="276" t="s">
        <v>559</v>
      </c>
    </row>
    <row r="73" spans="1:7" x14ac:dyDescent="0.25">
      <c r="A73" s="295"/>
      <c r="B73" s="264"/>
      <c r="C73" s="273"/>
      <c r="D73" s="277"/>
      <c r="E73" s="277"/>
      <c r="F73" s="281"/>
      <c r="G73" s="277"/>
    </row>
    <row r="74" spans="1:7" x14ac:dyDescent="0.25">
      <c r="A74" s="295"/>
      <c r="B74" s="264"/>
      <c r="C74" s="273"/>
      <c r="D74" s="277"/>
      <c r="E74" s="277"/>
      <c r="F74" s="281"/>
      <c r="G74" s="277"/>
    </row>
    <row r="75" spans="1:7" ht="50.25" customHeight="1" thickBot="1" x14ac:dyDescent="0.3">
      <c r="A75" s="285"/>
      <c r="B75" s="265"/>
      <c r="C75" s="274"/>
      <c r="D75" s="278"/>
      <c r="E75" s="278"/>
      <c r="F75" s="280"/>
      <c r="G75" s="278"/>
    </row>
    <row r="76" spans="1:7" ht="71.25" customHeight="1" thickBot="1" x14ac:dyDescent="0.3">
      <c r="A76" s="122">
        <v>52</v>
      </c>
      <c r="B76" s="66" t="s">
        <v>621</v>
      </c>
      <c r="C76" s="129" t="s">
        <v>969</v>
      </c>
      <c r="D76" s="68" t="s">
        <v>83</v>
      </c>
      <c r="E76" s="68" t="s">
        <v>82</v>
      </c>
      <c r="F76" s="153" t="s">
        <v>84</v>
      </c>
      <c r="G76" s="69" t="s">
        <v>559</v>
      </c>
    </row>
    <row r="77" spans="1:7" x14ac:dyDescent="0.25">
      <c r="A77" s="284">
        <v>53</v>
      </c>
      <c r="B77" s="263" t="s">
        <v>623</v>
      </c>
      <c r="C77" s="257" t="s">
        <v>968</v>
      </c>
      <c r="D77" s="279" t="s">
        <v>851</v>
      </c>
      <c r="E77" s="276" t="s">
        <v>17</v>
      </c>
      <c r="F77" s="263" t="s">
        <v>852</v>
      </c>
      <c r="G77" s="271" t="s">
        <v>559</v>
      </c>
    </row>
    <row r="78" spans="1:7" ht="78.75" customHeight="1" thickBot="1" x14ac:dyDescent="0.3">
      <c r="A78" s="285"/>
      <c r="B78" s="265"/>
      <c r="C78" s="274"/>
      <c r="D78" s="278"/>
      <c r="E78" s="278"/>
      <c r="F78" s="280"/>
      <c r="G78" s="272"/>
    </row>
    <row r="79" spans="1:7" ht="90" thickBot="1" x14ac:dyDescent="0.3">
      <c r="A79" s="122">
        <v>54</v>
      </c>
      <c r="B79" s="66" t="s">
        <v>624</v>
      </c>
      <c r="C79" s="129" t="s">
        <v>969</v>
      </c>
      <c r="D79" s="68" t="s">
        <v>86</v>
      </c>
      <c r="E79" s="68" t="s">
        <v>87</v>
      </c>
      <c r="F79" s="153" t="s">
        <v>85</v>
      </c>
      <c r="G79" s="69" t="s">
        <v>559</v>
      </c>
    </row>
    <row r="80" spans="1:7" ht="26.25" thickBot="1" x14ac:dyDescent="0.3">
      <c r="A80" s="122">
        <v>55</v>
      </c>
      <c r="B80" s="66" t="s">
        <v>88</v>
      </c>
      <c r="C80" s="129" t="s">
        <v>968</v>
      </c>
      <c r="D80" s="73" t="s">
        <v>89</v>
      </c>
      <c r="E80" s="73" t="s">
        <v>91</v>
      </c>
      <c r="F80" s="153" t="s">
        <v>90</v>
      </c>
      <c r="G80" s="69" t="s">
        <v>559</v>
      </c>
    </row>
    <row r="81" spans="1:7" ht="51.75" thickBot="1" x14ac:dyDescent="0.3">
      <c r="A81" s="122">
        <v>56</v>
      </c>
      <c r="B81" s="66" t="s">
        <v>625</v>
      </c>
      <c r="C81" s="129" t="s">
        <v>969</v>
      </c>
      <c r="D81" s="68" t="s">
        <v>92</v>
      </c>
      <c r="E81" s="68" t="s">
        <v>93</v>
      </c>
      <c r="F81" s="153" t="s">
        <v>94</v>
      </c>
      <c r="G81" s="69" t="s">
        <v>559</v>
      </c>
    </row>
    <row r="82" spans="1:7" ht="64.5" thickBot="1" x14ac:dyDescent="0.3">
      <c r="A82" s="122">
        <v>57</v>
      </c>
      <c r="B82" s="66" t="s">
        <v>6</v>
      </c>
      <c r="C82" s="129" t="s">
        <v>968</v>
      </c>
      <c r="D82" s="68" t="s">
        <v>96</v>
      </c>
      <c r="E82" s="68" t="s">
        <v>97</v>
      </c>
      <c r="F82" s="153" t="s">
        <v>95</v>
      </c>
      <c r="G82" s="69" t="s">
        <v>559</v>
      </c>
    </row>
    <row r="83" spans="1:7" ht="51.75" thickBot="1" x14ac:dyDescent="0.3">
      <c r="A83" s="122">
        <v>58</v>
      </c>
      <c r="B83" s="66" t="s">
        <v>7</v>
      </c>
      <c r="C83" s="129" t="s">
        <v>968</v>
      </c>
      <c r="D83" s="68" t="s">
        <v>100</v>
      </c>
      <c r="E83" s="68" t="s">
        <v>17</v>
      </c>
      <c r="F83" s="153" t="s">
        <v>102</v>
      </c>
      <c r="G83" s="69" t="s">
        <v>559</v>
      </c>
    </row>
    <row r="84" spans="1:7" ht="51.75" thickBot="1" x14ac:dyDescent="0.3">
      <c r="A84" s="122">
        <v>59</v>
      </c>
      <c r="B84" s="66" t="s">
        <v>8</v>
      </c>
      <c r="C84" s="129" t="s">
        <v>968</v>
      </c>
      <c r="D84" s="68" t="s">
        <v>101</v>
      </c>
      <c r="E84" s="68" t="s">
        <v>17</v>
      </c>
      <c r="F84" s="153" t="s">
        <v>103</v>
      </c>
      <c r="G84" s="69" t="s">
        <v>559</v>
      </c>
    </row>
    <row r="85" spans="1:7" ht="51.75" thickBot="1" x14ac:dyDescent="0.3">
      <c r="A85" s="122">
        <v>60</v>
      </c>
      <c r="B85" s="66" t="s">
        <v>9</v>
      </c>
      <c r="C85" s="129" t="s">
        <v>968</v>
      </c>
      <c r="D85" s="68" t="s">
        <v>101</v>
      </c>
      <c r="E85" s="68" t="s">
        <v>17</v>
      </c>
      <c r="F85" s="153" t="s">
        <v>103</v>
      </c>
      <c r="G85" s="69" t="s">
        <v>559</v>
      </c>
    </row>
    <row r="86" spans="1:7" ht="51.75" thickBot="1" x14ac:dyDescent="0.3">
      <c r="A86" s="122">
        <v>61</v>
      </c>
      <c r="B86" s="66" t="s">
        <v>10</v>
      </c>
      <c r="C86" s="129" t="s">
        <v>968</v>
      </c>
      <c r="D86" s="68" t="s">
        <v>104</v>
      </c>
      <c r="E86" s="68" t="s">
        <v>17</v>
      </c>
      <c r="F86" s="153" t="s">
        <v>105</v>
      </c>
      <c r="G86" s="69" t="s">
        <v>559</v>
      </c>
    </row>
    <row r="87" spans="1:7" ht="51.75" thickBot="1" x14ac:dyDescent="0.3">
      <c r="A87" s="122">
        <v>62</v>
      </c>
      <c r="B87" s="66" t="s">
        <v>11</v>
      </c>
      <c r="C87" s="129" t="s">
        <v>968</v>
      </c>
      <c r="D87" s="68" t="s">
        <v>101</v>
      </c>
      <c r="E87" s="68" t="s">
        <v>17</v>
      </c>
      <c r="F87" s="153" t="s">
        <v>103</v>
      </c>
      <c r="G87" s="69" t="s">
        <v>559</v>
      </c>
    </row>
    <row r="88" spans="1:7" ht="51.75" thickBot="1" x14ac:dyDescent="0.3">
      <c r="A88" s="122">
        <v>63</v>
      </c>
      <c r="B88" s="66" t="s">
        <v>12</v>
      </c>
      <c r="C88" s="129" t="s">
        <v>968</v>
      </c>
      <c r="D88" s="68" t="s">
        <v>107</v>
      </c>
      <c r="E88" s="68" t="s">
        <v>17</v>
      </c>
      <c r="F88" s="153" t="s">
        <v>106</v>
      </c>
      <c r="G88" s="69" t="s">
        <v>559</v>
      </c>
    </row>
    <row r="89" spans="1:7" ht="77.25" thickBot="1" x14ac:dyDescent="0.3">
      <c r="A89" s="122">
        <v>64</v>
      </c>
      <c r="B89" s="66" t="s">
        <v>626</v>
      </c>
      <c r="C89" s="129" t="s">
        <v>969</v>
      </c>
      <c r="D89" s="68" t="s">
        <v>959</v>
      </c>
      <c r="E89" s="68" t="s">
        <v>960</v>
      </c>
      <c r="F89" s="153" t="s">
        <v>108</v>
      </c>
      <c r="G89" s="69" t="s">
        <v>559</v>
      </c>
    </row>
    <row r="90" spans="1:7" ht="26.25" thickBot="1" x14ac:dyDescent="0.3">
      <c r="A90" s="122">
        <v>65</v>
      </c>
      <c r="B90" s="66" t="s">
        <v>693</v>
      </c>
      <c r="C90" s="129" t="s">
        <v>968</v>
      </c>
      <c r="D90" s="68" t="s">
        <v>694</v>
      </c>
      <c r="E90" s="68" t="s">
        <v>695</v>
      </c>
      <c r="F90" s="153" t="s">
        <v>961</v>
      </c>
      <c r="G90" s="69" t="s">
        <v>559</v>
      </c>
    </row>
    <row r="91" spans="1:7" ht="39" thickBot="1" x14ac:dyDescent="0.3">
      <c r="A91" s="122">
        <v>66</v>
      </c>
      <c r="B91" s="66" t="s">
        <v>627</v>
      </c>
      <c r="C91" s="129" t="s">
        <v>969</v>
      </c>
      <c r="D91" s="68" t="s">
        <v>962</v>
      </c>
      <c r="E91" s="68" t="s">
        <v>111</v>
      </c>
      <c r="F91" s="153" t="s">
        <v>110</v>
      </c>
      <c r="G91" s="69" t="s">
        <v>559</v>
      </c>
    </row>
    <row r="92" spans="1:7" ht="15.75" thickBot="1" x14ac:dyDescent="0.3">
      <c r="A92" s="122">
        <v>67</v>
      </c>
      <c r="B92" s="66" t="s">
        <v>700</v>
      </c>
      <c r="C92" s="129" t="s">
        <v>968</v>
      </c>
      <c r="D92" s="68" t="s">
        <v>17</v>
      </c>
      <c r="E92" s="68" t="s">
        <v>17</v>
      </c>
      <c r="F92" s="153" t="s">
        <v>701</v>
      </c>
      <c r="G92" s="69" t="s">
        <v>559</v>
      </c>
    </row>
    <row r="93" spans="1:7" ht="70.5" customHeight="1" thickBot="1" x14ac:dyDescent="0.3">
      <c r="A93" s="122">
        <v>68</v>
      </c>
      <c r="B93" s="66" t="s">
        <v>628</v>
      </c>
      <c r="C93" s="129" t="s">
        <v>969</v>
      </c>
      <c r="D93" s="68" t="s">
        <v>115</v>
      </c>
      <c r="E93" s="68" t="s">
        <v>117</v>
      </c>
      <c r="F93" s="153" t="s">
        <v>113</v>
      </c>
      <c r="G93" s="69" t="s">
        <v>559</v>
      </c>
    </row>
    <row r="94" spans="1:7" ht="91.5" customHeight="1" thickBot="1" x14ac:dyDescent="0.3">
      <c r="A94" s="122">
        <v>69</v>
      </c>
      <c r="B94" s="66" t="s">
        <v>629</v>
      </c>
      <c r="C94" s="129" t="s">
        <v>1031</v>
      </c>
      <c r="D94" s="68" t="s">
        <v>116</v>
      </c>
      <c r="E94" s="68" t="s">
        <v>118</v>
      </c>
      <c r="F94" s="153" t="s">
        <v>112</v>
      </c>
      <c r="G94" s="69" t="s">
        <v>559</v>
      </c>
    </row>
    <row r="95" spans="1:7" ht="102.75" thickBot="1" x14ac:dyDescent="0.3">
      <c r="A95" s="122">
        <v>70</v>
      </c>
      <c r="B95" s="66" t="s">
        <v>445</v>
      </c>
      <c r="C95" s="129" t="s">
        <v>969</v>
      </c>
      <c r="D95" s="75" t="s">
        <v>447</v>
      </c>
      <c r="E95" s="75" t="s">
        <v>446</v>
      </c>
      <c r="F95" s="104" t="s">
        <v>448</v>
      </c>
      <c r="G95" s="69" t="s">
        <v>559</v>
      </c>
    </row>
    <row r="96" spans="1:7" ht="39" thickBot="1" x14ac:dyDescent="0.3">
      <c r="A96" s="122">
        <v>71</v>
      </c>
      <c r="B96" s="66" t="s">
        <v>631</v>
      </c>
      <c r="C96" s="129" t="s">
        <v>968</v>
      </c>
      <c r="D96" s="73" t="s">
        <v>449</v>
      </c>
      <c r="E96" s="68"/>
      <c r="F96" s="153" t="s">
        <v>450</v>
      </c>
      <c r="G96" s="93" t="s">
        <v>451</v>
      </c>
    </row>
    <row r="97" spans="1:7" ht="39" thickBot="1" x14ac:dyDescent="0.3">
      <c r="A97" s="122">
        <v>72</v>
      </c>
      <c r="B97" s="66" t="s">
        <v>630</v>
      </c>
      <c r="C97" s="129" t="s">
        <v>969</v>
      </c>
      <c r="D97" s="68"/>
      <c r="E97" s="68"/>
      <c r="F97" s="153" t="s">
        <v>853</v>
      </c>
      <c r="G97" s="69" t="s">
        <v>559</v>
      </c>
    </row>
    <row r="98" spans="1:7" ht="26.25" thickBot="1" x14ac:dyDescent="0.3">
      <c r="A98" s="122">
        <v>73</v>
      </c>
      <c r="B98" s="66" t="s">
        <v>632</v>
      </c>
      <c r="C98" s="129" t="s">
        <v>968</v>
      </c>
      <c r="D98" s="68"/>
      <c r="E98" s="68"/>
      <c r="F98" s="153" t="s">
        <v>854</v>
      </c>
      <c r="G98" s="69" t="s">
        <v>559</v>
      </c>
    </row>
    <row r="99" spans="1:7" ht="15.75" thickBot="1" x14ac:dyDescent="0.3">
      <c r="A99" s="122">
        <v>74</v>
      </c>
      <c r="B99" s="66" t="s">
        <v>633</v>
      </c>
      <c r="C99" s="129" t="s">
        <v>968</v>
      </c>
      <c r="D99" s="68"/>
      <c r="E99" s="68"/>
      <c r="F99" s="153"/>
      <c r="G99" s="69" t="s">
        <v>559</v>
      </c>
    </row>
    <row r="100" spans="1:7" ht="26.25" thickBot="1" x14ac:dyDescent="0.3">
      <c r="A100" s="122">
        <v>75</v>
      </c>
      <c r="B100" s="66" t="s">
        <v>634</v>
      </c>
      <c r="C100" s="129" t="s">
        <v>970</v>
      </c>
      <c r="D100" s="68"/>
      <c r="E100" s="68"/>
      <c r="F100" s="153"/>
      <c r="G100" s="69" t="s">
        <v>559</v>
      </c>
    </row>
    <row r="101" spans="1:7" ht="26.25" thickBot="1" x14ac:dyDescent="0.3">
      <c r="A101" s="122">
        <v>76</v>
      </c>
      <c r="B101" s="66" t="s">
        <v>635</v>
      </c>
      <c r="C101" s="129" t="s">
        <v>970</v>
      </c>
      <c r="D101" s="68"/>
      <c r="E101" s="68"/>
      <c r="F101" s="153"/>
      <c r="G101" s="69" t="s">
        <v>559</v>
      </c>
    </row>
    <row r="102" spans="1:7" ht="15.75" thickBot="1" x14ac:dyDescent="0.3">
      <c r="A102" s="122">
        <v>77</v>
      </c>
      <c r="B102" s="66" t="s">
        <v>636</v>
      </c>
      <c r="C102" s="129" t="s">
        <v>969</v>
      </c>
      <c r="D102" s="68"/>
      <c r="E102" s="68"/>
      <c r="F102" s="153"/>
      <c r="G102" s="69" t="s">
        <v>559</v>
      </c>
    </row>
    <row r="103" spans="1:7" ht="15.75" thickBot="1" x14ac:dyDescent="0.3">
      <c r="A103" s="122">
        <v>78</v>
      </c>
      <c r="B103" s="66" t="s">
        <v>637</v>
      </c>
      <c r="C103" s="129" t="s">
        <v>968</v>
      </c>
      <c r="D103" s="68"/>
      <c r="E103" s="68"/>
      <c r="F103" s="153"/>
      <c r="G103" s="69" t="s">
        <v>559</v>
      </c>
    </row>
    <row r="104" spans="1:7" ht="76.5" x14ac:dyDescent="0.25">
      <c r="A104" s="290">
        <v>79</v>
      </c>
      <c r="B104" s="296" t="s">
        <v>638</v>
      </c>
      <c r="C104" s="257" t="s">
        <v>969</v>
      </c>
      <c r="D104" s="127">
        <v>10440</v>
      </c>
      <c r="E104" s="127">
        <v>2400</v>
      </c>
      <c r="F104" s="70" t="s">
        <v>810</v>
      </c>
      <c r="G104" s="266" t="s">
        <v>452</v>
      </c>
    </row>
    <row r="105" spans="1:7" ht="51" x14ac:dyDescent="0.25">
      <c r="A105" s="287"/>
      <c r="B105" s="258"/>
      <c r="C105" s="273"/>
      <c r="D105" s="127">
        <v>14620</v>
      </c>
      <c r="E105" s="128">
        <v>1116</v>
      </c>
      <c r="F105" s="64" t="s">
        <v>811</v>
      </c>
      <c r="G105" s="267"/>
    </row>
    <row r="106" spans="1:7" ht="51" x14ac:dyDescent="0.25">
      <c r="A106" s="287"/>
      <c r="B106" s="258"/>
      <c r="C106" s="273"/>
      <c r="D106" s="127">
        <v>11830</v>
      </c>
      <c r="E106" s="128">
        <v>1116</v>
      </c>
      <c r="F106" s="64" t="s">
        <v>812</v>
      </c>
      <c r="G106" s="267"/>
    </row>
    <row r="107" spans="1:7" ht="51.75" thickBot="1" x14ac:dyDescent="0.3">
      <c r="A107" s="291"/>
      <c r="B107" s="297"/>
      <c r="C107" s="275"/>
      <c r="D107" s="127">
        <v>15590</v>
      </c>
      <c r="E107" s="128">
        <v>1447</v>
      </c>
      <c r="F107" s="64" t="s">
        <v>813</v>
      </c>
      <c r="G107" s="268"/>
    </row>
    <row r="108" spans="1:7" ht="51.75" thickBot="1" x14ac:dyDescent="0.3">
      <c r="A108" s="123">
        <v>80</v>
      </c>
      <c r="B108" s="64" t="s">
        <v>639</v>
      </c>
      <c r="C108" s="64" t="s">
        <v>969</v>
      </c>
      <c r="D108" s="63" t="s">
        <v>125</v>
      </c>
      <c r="E108" s="63" t="s">
        <v>126</v>
      </c>
      <c r="F108" s="64" t="s">
        <v>640</v>
      </c>
      <c r="G108" s="69" t="s">
        <v>559</v>
      </c>
    </row>
    <row r="109" spans="1:7" ht="26.25" thickBot="1" x14ac:dyDescent="0.3">
      <c r="A109" s="123">
        <v>81</v>
      </c>
      <c r="B109" s="64" t="s">
        <v>641</v>
      </c>
      <c r="C109" s="64" t="s">
        <v>969</v>
      </c>
      <c r="D109" s="63" t="s">
        <v>146</v>
      </c>
      <c r="E109" s="63" t="s">
        <v>147</v>
      </c>
      <c r="F109" s="100" t="s">
        <v>58</v>
      </c>
      <c r="G109" s="69" t="s">
        <v>559</v>
      </c>
    </row>
    <row r="110" spans="1:7" ht="26.25" thickBot="1" x14ac:dyDescent="0.3">
      <c r="A110" s="123">
        <v>82</v>
      </c>
      <c r="B110" s="64" t="s">
        <v>642</v>
      </c>
      <c r="C110" s="64" t="s">
        <v>969</v>
      </c>
      <c r="D110" s="63" t="s">
        <v>137</v>
      </c>
      <c r="E110" s="63" t="s">
        <v>138</v>
      </c>
      <c r="F110" s="100" t="s">
        <v>139</v>
      </c>
      <c r="G110" s="69" t="s">
        <v>559</v>
      </c>
    </row>
    <row r="111" spans="1:7" ht="26.25" thickBot="1" x14ac:dyDescent="0.3">
      <c r="A111" s="123">
        <v>83</v>
      </c>
      <c r="B111" s="64" t="s">
        <v>644</v>
      </c>
      <c r="C111" s="64" t="s">
        <v>969</v>
      </c>
      <c r="D111" s="63" t="s">
        <v>140</v>
      </c>
      <c r="E111" s="63" t="s">
        <v>141</v>
      </c>
      <c r="F111" s="100" t="s">
        <v>142</v>
      </c>
      <c r="G111" s="69" t="s">
        <v>559</v>
      </c>
    </row>
    <row r="112" spans="1:7" ht="26.25" thickBot="1" x14ac:dyDescent="0.3">
      <c r="A112" s="123">
        <v>84</v>
      </c>
      <c r="B112" s="64" t="s">
        <v>643</v>
      </c>
      <c r="C112" s="64" t="s">
        <v>969</v>
      </c>
      <c r="D112" s="63" t="s">
        <v>135</v>
      </c>
      <c r="E112" s="63" t="s">
        <v>134</v>
      </c>
      <c r="F112" s="100" t="s">
        <v>136</v>
      </c>
      <c r="G112" s="69" t="s">
        <v>559</v>
      </c>
    </row>
    <row r="113" spans="1:7" ht="26.25" thickBot="1" x14ac:dyDescent="0.3">
      <c r="A113" s="123">
        <v>85</v>
      </c>
      <c r="B113" s="64" t="s">
        <v>645</v>
      </c>
      <c r="C113" s="64" t="s">
        <v>969</v>
      </c>
      <c r="D113" s="63" t="s">
        <v>130</v>
      </c>
      <c r="E113" s="63" t="s">
        <v>131</v>
      </c>
      <c r="F113" s="100" t="s">
        <v>132</v>
      </c>
      <c r="G113" s="69" t="s">
        <v>559</v>
      </c>
    </row>
    <row r="114" spans="1:7" ht="26.25" thickBot="1" x14ac:dyDescent="0.3">
      <c r="A114" s="123">
        <v>86</v>
      </c>
      <c r="B114" s="64" t="s">
        <v>646</v>
      </c>
      <c r="C114" s="64" t="s">
        <v>969</v>
      </c>
      <c r="D114" s="63" t="s">
        <v>143</v>
      </c>
      <c r="E114" s="63" t="s">
        <v>144</v>
      </c>
      <c r="F114" s="100" t="s">
        <v>145</v>
      </c>
      <c r="G114" s="69" t="s">
        <v>559</v>
      </c>
    </row>
    <row r="115" spans="1:7" ht="51.75" thickBot="1" x14ac:dyDescent="0.3">
      <c r="A115" s="123">
        <v>87</v>
      </c>
      <c r="B115" s="64" t="s">
        <v>647</v>
      </c>
      <c r="C115" s="64" t="s">
        <v>969</v>
      </c>
      <c r="D115" s="63" t="s">
        <v>148</v>
      </c>
      <c r="E115" s="63" t="s">
        <v>99</v>
      </c>
      <c r="F115" s="100" t="s">
        <v>149</v>
      </c>
      <c r="G115" s="69" t="s">
        <v>559</v>
      </c>
    </row>
    <row r="116" spans="1:7" ht="69.75" customHeight="1" thickBot="1" x14ac:dyDescent="0.3">
      <c r="A116" s="123">
        <v>88</v>
      </c>
      <c r="B116" s="64" t="s">
        <v>648</v>
      </c>
      <c r="C116" s="64" t="s">
        <v>969</v>
      </c>
      <c r="D116" s="63" t="s">
        <v>150</v>
      </c>
      <c r="E116" s="63" t="s">
        <v>151</v>
      </c>
      <c r="F116" s="100" t="s">
        <v>453</v>
      </c>
      <c r="G116" s="69" t="s">
        <v>559</v>
      </c>
    </row>
    <row r="117" spans="1:7" ht="51" x14ac:dyDescent="0.25">
      <c r="A117" s="123">
        <v>89</v>
      </c>
      <c r="B117" s="64" t="s">
        <v>649</v>
      </c>
      <c r="C117" s="64" t="s">
        <v>969</v>
      </c>
      <c r="D117" s="63" t="s">
        <v>153</v>
      </c>
      <c r="E117" s="63" t="s">
        <v>154</v>
      </c>
      <c r="F117" s="100" t="s">
        <v>155</v>
      </c>
      <c r="G117" s="76" t="s">
        <v>552</v>
      </c>
    </row>
    <row r="118" spans="1:7" ht="39" thickBot="1" x14ac:dyDescent="0.3">
      <c r="A118" s="123">
        <v>90</v>
      </c>
      <c r="B118" s="64" t="s">
        <v>650</v>
      </c>
      <c r="C118" s="64" t="s">
        <v>969</v>
      </c>
      <c r="D118" s="63" t="s">
        <v>157</v>
      </c>
      <c r="E118" s="63" t="s">
        <v>156</v>
      </c>
      <c r="F118" s="64" t="s">
        <v>158</v>
      </c>
      <c r="G118" s="76" t="s">
        <v>454</v>
      </c>
    </row>
    <row r="119" spans="1:7" ht="39" thickBot="1" x14ac:dyDescent="0.3">
      <c r="A119" s="123">
        <v>91</v>
      </c>
      <c r="B119" s="64" t="s">
        <v>651</v>
      </c>
      <c r="C119" s="64" t="s">
        <v>969</v>
      </c>
      <c r="D119" s="63" t="s">
        <v>159</v>
      </c>
      <c r="E119" s="63" t="s">
        <v>160</v>
      </c>
      <c r="F119" s="64" t="s">
        <v>161</v>
      </c>
      <c r="G119" s="69" t="s">
        <v>559</v>
      </c>
    </row>
    <row r="120" spans="1:7" ht="51.75" thickBot="1" x14ac:dyDescent="0.3">
      <c r="A120" s="124">
        <v>92</v>
      </c>
      <c r="B120" s="92" t="s">
        <v>652</v>
      </c>
      <c r="C120" s="64" t="s">
        <v>969</v>
      </c>
      <c r="D120" s="71" t="s">
        <v>162</v>
      </c>
      <c r="E120" s="71" t="s">
        <v>163</v>
      </c>
      <c r="F120" s="92" t="s">
        <v>164</v>
      </c>
      <c r="G120" s="77" t="s">
        <v>454</v>
      </c>
    </row>
    <row r="121" spans="1:7" x14ac:dyDescent="0.25">
      <c r="A121" s="286">
        <v>93</v>
      </c>
      <c r="B121" s="257" t="s">
        <v>653</v>
      </c>
      <c r="C121" s="257" t="s">
        <v>969</v>
      </c>
      <c r="D121" s="260" t="s">
        <v>938</v>
      </c>
      <c r="E121" s="260" t="s">
        <v>939</v>
      </c>
      <c r="F121" s="257" t="s">
        <v>940</v>
      </c>
      <c r="G121" s="304" t="s">
        <v>455</v>
      </c>
    </row>
    <row r="122" spans="1:7" x14ac:dyDescent="0.25">
      <c r="A122" s="287"/>
      <c r="B122" s="258"/>
      <c r="C122" s="273"/>
      <c r="D122" s="292"/>
      <c r="E122" s="292"/>
      <c r="F122" s="318"/>
      <c r="G122" s="305"/>
    </row>
    <row r="123" spans="1:7" ht="76.5" customHeight="1" thickBot="1" x14ac:dyDescent="0.3">
      <c r="A123" s="288"/>
      <c r="B123" s="259"/>
      <c r="C123" s="274"/>
      <c r="D123" s="269"/>
      <c r="E123" s="269"/>
      <c r="F123" s="270"/>
      <c r="G123" s="306"/>
    </row>
    <row r="124" spans="1:7" ht="51.75" thickBot="1" x14ac:dyDescent="0.3">
      <c r="A124" s="122">
        <v>94</v>
      </c>
      <c r="B124" s="66" t="s">
        <v>404</v>
      </c>
      <c r="C124" s="129" t="s">
        <v>968</v>
      </c>
      <c r="D124" s="67" t="s">
        <v>168</v>
      </c>
      <c r="E124" s="68" t="s">
        <v>17</v>
      </c>
      <c r="F124" s="153" t="s">
        <v>166</v>
      </c>
      <c r="G124" s="69" t="s">
        <v>559</v>
      </c>
    </row>
    <row r="125" spans="1:7" ht="51.75" thickBot="1" x14ac:dyDescent="0.3">
      <c r="A125" s="122">
        <v>95</v>
      </c>
      <c r="B125" s="96" t="s">
        <v>654</v>
      </c>
      <c r="C125" s="129" t="s">
        <v>968</v>
      </c>
      <c r="D125" s="67" t="s">
        <v>170</v>
      </c>
      <c r="E125" s="68" t="s">
        <v>17</v>
      </c>
      <c r="F125" s="153" t="s">
        <v>165</v>
      </c>
      <c r="G125" s="69" t="s">
        <v>559</v>
      </c>
    </row>
    <row r="126" spans="1:7" ht="51.75" thickBot="1" x14ac:dyDescent="0.3">
      <c r="A126" s="122">
        <v>96</v>
      </c>
      <c r="B126" s="96" t="s">
        <v>655</v>
      </c>
      <c r="C126" s="129" t="s">
        <v>968</v>
      </c>
      <c r="D126" s="67" t="s">
        <v>170</v>
      </c>
      <c r="E126" s="68" t="s">
        <v>17</v>
      </c>
      <c r="F126" s="153" t="s">
        <v>165</v>
      </c>
      <c r="G126" s="69" t="s">
        <v>559</v>
      </c>
    </row>
    <row r="127" spans="1:7" ht="51.75" thickBot="1" x14ac:dyDescent="0.3">
      <c r="A127" s="122">
        <v>97</v>
      </c>
      <c r="B127" s="96" t="s">
        <v>656</v>
      </c>
      <c r="C127" s="129" t="s">
        <v>968</v>
      </c>
      <c r="D127" s="67" t="s">
        <v>169</v>
      </c>
      <c r="E127" s="68" t="s">
        <v>17</v>
      </c>
      <c r="F127" s="153" t="s">
        <v>167</v>
      </c>
      <c r="G127" s="69" t="s">
        <v>559</v>
      </c>
    </row>
    <row r="128" spans="1:7" ht="63" customHeight="1" thickBot="1" x14ac:dyDescent="0.3">
      <c r="A128" s="122">
        <v>98</v>
      </c>
      <c r="B128" s="96" t="s">
        <v>971</v>
      </c>
      <c r="C128" s="129" t="s">
        <v>968</v>
      </c>
      <c r="D128" s="68" t="s">
        <v>17</v>
      </c>
      <c r="E128" s="68" t="s">
        <v>172</v>
      </c>
      <c r="F128" s="153" t="s">
        <v>171</v>
      </c>
      <c r="G128" s="93" t="s">
        <v>726</v>
      </c>
    </row>
    <row r="129" spans="1:7" ht="115.5" thickBot="1" x14ac:dyDescent="0.3">
      <c r="A129" s="122">
        <v>99</v>
      </c>
      <c r="B129" s="66" t="s">
        <v>657</v>
      </c>
      <c r="C129" s="129" t="s">
        <v>969</v>
      </c>
      <c r="D129" s="68" t="s">
        <v>173</v>
      </c>
      <c r="E129" s="68" t="s">
        <v>98</v>
      </c>
      <c r="F129" s="153" t="s">
        <v>457</v>
      </c>
      <c r="G129" s="93" t="s">
        <v>456</v>
      </c>
    </row>
    <row r="130" spans="1:7" ht="72.75" customHeight="1" thickBot="1" x14ac:dyDescent="0.3">
      <c r="A130" s="122">
        <v>100</v>
      </c>
      <c r="B130" s="66" t="s">
        <v>658</v>
      </c>
      <c r="C130" s="129" t="s">
        <v>969</v>
      </c>
      <c r="D130" s="68" t="s">
        <v>175</v>
      </c>
      <c r="E130" s="68" t="s">
        <v>176</v>
      </c>
      <c r="F130" s="153" t="s">
        <v>174</v>
      </c>
      <c r="G130" s="93" t="s">
        <v>458</v>
      </c>
    </row>
    <row r="131" spans="1:7" ht="93" customHeight="1" thickBot="1" x14ac:dyDescent="0.3">
      <c r="A131" s="122">
        <v>101</v>
      </c>
      <c r="B131" s="66" t="s">
        <v>14</v>
      </c>
      <c r="C131" s="129" t="s">
        <v>970</v>
      </c>
      <c r="D131" s="68" t="s">
        <v>177</v>
      </c>
      <c r="E131" s="68" t="s">
        <v>185</v>
      </c>
      <c r="F131" s="153" t="s">
        <v>460</v>
      </c>
      <c r="G131" s="69" t="s">
        <v>559</v>
      </c>
    </row>
    <row r="132" spans="1:7" ht="51.75" thickBot="1" x14ac:dyDescent="0.3">
      <c r="A132" s="122">
        <v>102</v>
      </c>
      <c r="B132" s="66" t="s">
        <v>659</v>
      </c>
      <c r="C132" s="129" t="s">
        <v>968</v>
      </c>
      <c r="D132" s="68"/>
      <c r="E132" s="68"/>
      <c r="F132" s="153" t="s">
        <v>459</v>
      </c>
      <c r="G132" s="69" t="s">
        <v>559</v>
      </c>
    </row>
    <row r="133" spans="1:7" ht="75.75" customHeight="1" thickBot="1" x14ac:dyDescent="0.3">
      <c r="A133" s="122">
        <v>103</v>
      </c>
      <c r="B133" s="66" t="s">
        <v>660</v>
      </c>
      <c r="C133" s="129" t="s">
        <v>970</v>
      </c>
      <c r="D133" s="68" t="s">
        <v>179</v>
      </c>
      <c r="E133" s="68" t="s">
        <v>180</v>
      </c>
      <c r="F133" s="153" t="s">
        <v>181</v>
      </c>
      <c r="G133" s="93" t="s">
        <v>454</v>
      </c>
    </row>
    <row r="134" spans="1:7" ht="77.25" thickBot="1" x14ac:dyDescent="0.3">
      <c r="A134" s="122">
        <v>104</v>
      </c>
      <c r="B134" s="66" t="s">
        <v>15</v>
      </c>
      <c r="C134" s="129" t="s">
        <v>970</v>
      </c>
      <c r="D134" s="68" t="s">
        <v>177</v>
      </c>
      <c r="E134" s="68" t="s">
        <v>462</v>
      </c>
      <c r="F134" s="153" t="s">
        <v>461</v>
      </c>
      <c r="G134" s="69" t="s">
        <v>559</v>
      </c>
    </row>
    <row r="135" spans="1:7" ht="77.25" thickBot="1" x14ac:dyDescent="0.3">
      <c r="A135" s="122">
        <v>105</v>
      </c>
      <c r="B135" s="66" t="s">
        <v>661</v>
      </c>
      <c r="C135" s="129" t="s">
        <v>968</v>
      </c>
      <c r="D135" s="68" t="s">
        <v>182</v>
      </c>
      <c r="E135" s="68" t="s">
        <v>183</v>
      </c>
      <c r="F135" s="153" t="s">
        <v>184</v>
      </c>
      <c r="G135" s="69" t="s">
        <v>559</v>
      </c>
    </row>
    <row r="136" spans="1:7" ht="64.5" thickBot="1" x14ac:dyDescent="0.3">
      <c r="A136" s="122">
        <v>106</v>
      </c>
      <c r="B136" s="66" t="s">
        <v>662</v>
      </c>
      <c r="C136" s="129" t="s">
        <v>969</v>
      </c>
      <c r="D136" s="68" t="s">
        <v>463</v>
      </c>
      <c r="E136" s="68" t="s">
        <v>464</v>
      </c>
      <c r="F136" s="153" t="s">
        <v>465</v>
      </c>
      <c r="G136" s="93" t="s">
        <v>454</v>
      </c>
    </row>
    <row r="137" spans="1:7" ht="67.5" customHeight="1" thickBot="1" x14ac:dyDescent="0.3">
      <c r="A137" s="122">
        <v>107</v>
      </c>
      <c r="B137" s="66" t="s">
        <v>468</v>
      </c>
      <c r="C137" s="129" t="s">
        <v>968</v>
      </c>
      <c r="D137" s="68"/>
      <c r="E137" s="68" t="s">
        <v>466</v>
      </c>
      <c r="F137" s="153" t="s">
        <v>467</v>
      </c>
      <c r="G137" s="69" t="s">
        <v>559</v>
      </c>
    </row>
    <row r="138" spans="1:7" ht="148.5" customHeight="1" thickBot="1" x14ac:dyDescent="0.3">
      <c r="A138" s="122">
        <v>108</v>
      </c>
      <c r="B138" s="66" t="s">
        <v>16</v>
      </c>
      <c r="C138" s="129" t="s">
        <v>970</v>
      </c>
      <c r="D138" s="68" t="s">
        <v>177</v>
      </c>
      <c r="E138" s="68" t="s">
        <v>462</v>
      </c>
      <c r="F138" s="153" t="s">
        <v>663</v>
      </c>
      <c r="G138" s="69" t="s">
        <v>559</v>
      </c>
    </row>
    <row r="139" spans="1:7" ht="51.75" thickBot="1" x14ac:dyDescent="0.3">
      <c r="A139" s="122">
        <v>109</v>
      </c>
      <c r="B139" s="66" t="s">
        <v>469</v>
      </c>
      <c r="C139" s="129" t="s">
        <v>968</v>
      </c>
      <c r="D139" s="68"/>
      <c r="E139" s="68"/>
      <c r="F139" s="153" t="s">
        <v>467</v>
      </c>
      <c r="G139" s="69" t="s">
        <v>559</v>
      </c>
    </row>
    <row r="140" spans="1:7" ht="77.25" thickBot="1" x14ac:dyDescent="0.3">
      <c r="A140" s="122">
        <v>110</v>
      </c>
      <c r="B140" s="66" t="s">
        <v>664</v>
      </c>
      <c r="C140" s="129" t="s">
        <v>970</v>
      </c>
      <c r="D140" s="68" t="s">
        <v>186</v>
      </c>
      <c r="E140" s="68" t="s">
        <v>187</v>
      </c>
      <c r="F140" s="153" t="s">
        <v>435</v>
      </c>
      <c r="G140" s="69" t="s">
        <v>559</v>
      </c>
    </row>
    <row r="141" spans="1:7" ht="51.75" thickBot="1" x14ac:dyDescent="0.3">
      <c r="A141" s="122">
        <v>111</v>
      </c>
      <c r="B141" s="66" t="s">
        <v>665</v>
      </c>
      <c r="C141" s="129" t="s">
        <v>968</v>
      </c>
      <c r="D141" s="68" t="s">
        <v>17</v>
      </c>
      <c r="E141" s="68" t="s">
        <v>188</v>
      </c>
      <c r="F141" s="153" t="s">
        <v>470</v>
      </c>
      <c r="G141" s="69" t="s">
        <v>559</v>
      </c>
    </row>
    <row r="142" spans="1:7" ht="64.5" thickBot="1" x14ac:dyDescent="0.3">
      <c r="A142" s="122">
        <v>112</v>
      </c>
      <c r="B142" s="66" t="s">
        <v>666</v>
      </c>
      <c r="C142" s="129" t="s">
        <v>968</v>
      </c>
      <c r="D142" s="68" t="s">
        <v>17</v>
      </c>
      <c r="E142" s="68" t="s">
        <v>190</v>
      </c>
      <c r="F142" s="153" t="s">
        <v>189</v>
      </c>
      <c r="G142" s="69" t="s">
        <v>559</v>
      </c>
    </row>
    <row r="143" spans="1:7" ht="51.75" thickBot="1" x14ac:dyDescent="0.3">
      <c r="A143" s="122">
        <v>113</v>
      </c>
      <c r="B143" s="66" t="s">
        <v>667</v>
      </c>
      <c r="C143" s="129" t="s">
        <v>968</v>
      </c>
      <c r="D143" s="68" t="s">
        <v>17</v>
      </c>
      <c r="E143" s="68" t="s">
        <v>191</v>
      </c>
      <c r="F143" s="153" t="s">
        <v>192</v>
      </c>
      <c r="G143" s="69" t="s">
        <v>559</v>
      </c>
    </row>
    <row r="144" spans="1:7" ht="64.5" thickBot="1" x14ac:dyDescent="0.3">
      <c r="A144" s="122">
        <v>114</v>
      </c>
      <c r="B144" s="66" t="s">
        <v>668</v>
      </c>
      <c r="C144" s="129" t="s">
        <v>969</v>
      </c>
      <c r="D144" s="68" t="s">
        <v>193</v>
      </c>
      <c r="E144" s="68" t="s">
        <v>194</v>
      </c>
      <c r="F144" s="153" t="s">
        <v>471</v>
      </c>
      <c r="G144" s="69" t="s">
        <v>559</v>
      </c>
    </row>
    <row r="145" spans="1:7" ht="64.5" thickBot="1" x14ac:dyDescent="0.3">
      <c r="A145" s="122">
        <v>115</v>
      </c>
      <c r="B145" s="66" t="s">
        <v>669</v>
      </c>
      <c r="C145" s="129" t="s">
        <v>970</v>
      </c>
      <c r="D145" s="68" t="s">
        <v>195</v>
      </c>
      <c r="E145" s="68" t="s">
        <v>196</v>
      </c>
      <c r="F145" s="153" t="s">
        <v>197</v>
      </c>
      <c r="G145" s="69" t="s">
        <v>559</v>
      </c>
    </row>
    <row r="146" spans="1:7" ht="51.75" thickBot="1" x14ac:dyDescent="0.3">
      <c r="A146" s="122">
        <v>116</v>
      </c>
      <c r="B146" s="66" t="s">
        <v>670</v>
      </c>
      <c r="C146" s="129" t="s">
        <v>969</v>
      </c>
      <c r="D146" s="68" t="s">
        <v>193</v>
      </c>
      <c r="E146" s="68" t="s">
        <v>194</v>
      </c>
      <c r="F146" s="153" t="s">
        <v>198</v>
      </c>
      <c r="G146" s="69" t="s">
        <v>559</v>
      </c>
    </row>
    <row r="147" spans="1:7" ht="90" thickBot="1" x14ac:dyDescent="0.3">
      <c r="A147" s="122">
        <v>117</v>
      </c>
      <c r="B147" s="66" t="s">
        <v>671</v>
      </c>
      <c r="C147" s="129" t="s">
        <v>970</v>
      </c>
      <c r="D147" s="68" t="s">
        <v>199</v>
      </c>
      <c r="E147" s="68" t="s">
        <v>201</v>
      </c>
      <c r="F147" s="153" t="s">
        <v>200</v>
      </c>
      <c r="G147" s="69" t="s">
        <v>559</v>
      </c>
    </row>
    <row r="148" spans="1:7" ht="90" thickBot="1" x14ac:dyDescent="0.3">
      <c r="A148" s="122">
        <v>118</v>
      </c>
      <c r="B148" s="66" t="s">
        <v>672</v>
      </c>
      <c r="C148" s="129" t="s">
        <v>970</v>
      </c>
      <c r="D148" s="68" t="s">
        <v>202</v>
      </c>
      <c r="E148" s="68" t="s">
        <v>203</v>
      </c>
      <c r="F148" s="153" t="s">
        <v>204</v>
      </c>
      <c r="G148" s="69" t="s">
        <v>559</v>
      </c>
    </row>
    <row r="149" spans="1:7" ht="64.5" thickBot="1" x14ac:dyDescent="0.3">
      <c r="A149" s="122">
        <v>119</v>
      </c>
      <c r="B149" s="66" t="s">
        <v>673</v>
      </c>
      <c r="C149" s="129" t="s">
        <v>968</v>
      </c>
      <c r="D149" s="67" t="s">
        <v>206</v>
      </c>
      <c r="E149" s="67" t="s">
        <v>205</v>
      </c>
      <c r="F149" s="153" t="s">
        <v>207</v>
      </c>
      <c r="G149" s="69" t="s">
        <v>559</v>
      </c>
    </row>
    <row r="150" spans="1:7" ht="64.5" thickBot="1" x14ac:dyDescent="0.3">
      <c r="A150" s="122">
        <v>120</v>
      </c>
      <c r="B150" s="97" t="s">
        <v>674</v>
      </c>
      <c r="C150" s="129" t="s">
        <v>968</v>
      </c>
      <c r="D150" s="67" t="s">
        <v>206</v>
      </c>
      <c r="E150" s="67" t="s">
        <v>205</v>
      </c>
      <c r="F150" s="153" t="s">
        <v>207</v>
      </c>
      <c r="G150" s="69" t="s">
        <v>559</v>
      </c>
    </row>
    <row r="151" spans="1:7" ht="39" thickBot="1" x14ac:dyDescent="0.3">
      <c r="A151" s="122">
        <v>121</v>
      </c>
      <c r="B151" s="66" t="s">
        <v>675</v>
      </c>
      <c r="C151" s="129" t="s">
        <v>968</v>
      </c>
      <c r="D151" s="68" t="s">
        <v>212</v>
      </c>
      <c r="E151" s="68" t="s">
        <v>209</v>
      </c>
      <c r="F151" s="153" t="s">
        <v>208</v>
      </c>
      <c r="G151" s="69" t="s">
        <v>559</v>
      </c>
    </row>
    <row r="152" spans="1:7" ht="39" thickBot="1" x14ac:dyDescent="0.3">
      <c r="A152" s="122">
        <v>122</v>
      </c>
      <c r="B152" s="66" t="s">
        <v>676</v>
      </c>
      <c r="C152" s="129" t="s">
        <v>968</v>
      </c>
      <c r="D152" s="68" t="s">
        <v>210</v>
      </c>
      <c r="E152" s="68" t="s">
        <v>211</v>
      </c>
      <c r="F152" s="153" t="s">
        <v>213</v>
      </c>
      <c r="G152" s="69" t="s">
        <v>559</v>
      </c>
    </row>
    <row r="153" spans="1:7" ht="64.5" thickBot="1" x14ac:dyDescent="0.3">
      <c r="A153" s="122">
        <v>123</v>
      </c>
      <c r="B153" s="98" t="s">
        <v>18</v>
      </c>
      <c r="C153" s="129" t="s">
        <v>968</v>
      </c>
      <c r="D153" s="67" t="s">
        <v>66</v>
      </c>
      <c r="E153" s="68" t="s">
        <v>17</v>
      </c>
      <c r="F153" s="153" t="s">
        <v>114</v>
      </c>
      <c r="G153" s="69" t="s">
        <v>559</v>
      </c>
    </row>
    <row r="154" spans="1:7" ht="17.25" thickBot="1" x14ac:dyDescent="0.3">
      <c r="A154" s="122">
        <v>124</v>
      </c>
      <c r="B154" s="98" t="s">
        <v>19</v>
      </c>
      <c r="C154" s="129" t="s">
        <v>968</v>
      </c>
      <c r="D154" s="67" t="s">
        <v>66</v>
      </c>
      <c r="E154" s="68" t="s">
        <v>17</v>
      </c>
      <c r="F154" s="155" t="s">
        <v>67</v>
      </c>
      <c r="G154" s="69" t="s">
        <v>559</v>
      </c>
    </row>
    <row r="155" spans="1:7" ht="17.25" thickBot="1" x14ac:dyDescent="0.3">
      <c r="A155" s="122">
        <v>125</v>
      </c>
      <c r="B155" s="98" t="s">
        <v>20</v>
      </c>
      <c r="C155" s="129" t="s">
        <v>968</v>
      </c>
      <c r="D155" s="67" t="s">
        <v>66</v>
      </c>
      <c r="E155" s="68" t="s">
        <v>17</v>
      </c>
      <c r="F155" s="155" t="s">
        <v>67</v>
      </c>
      <c r="G155" s="69" t="s">
        <v>559</v>
      </c>
    </row>
    <row r="156" spans="1:7" ht="17.25" thickBot="1" x14ac:dyDescent="0.3">
      <c r="A156" s="122">
        <v>126</v>
      </c>
      <c r="B156" s="98" t="s">
        <v>21</v>
      </c>
      <c r="C156" s="129" t="s">
        <v>968</v>
      </c>
      <c r="D156" s="67" t="s">
        <v>66</v>
      </c>
      <c r="E156" s="68" t="s">
        <v>17</v>
      </c>
      <c r="F156" s="155" t="s">
        <v>67</v>
      </c>
      <c r="G156" s="69" t="s">
        <v>559</v>
      </c>
    </row>
    <row r="157" spans="1:7" ht="51.75" thickBot="1" x14ac:dyDescent="0.3">
      <c r="A157" s="122">
        <v>127</v>
      </c>
      <c r="B157" s="66" t="s">
        <v>677</v>
      </c>
      <c r="C157" s="129" t="s">
        <v>969</v>
      </c>
      <c r="D157" s="68" t="s">
        <v>214</v>
      </c>
      <c r="E157" s="68" t="s">
        <v>215</v>
      </c>
      <c r="F157" s="153" t="s">
        <v>218</v>
      </c>
      <c r="G157" s="69" t="s">
        <v>559</v>
      </c>
    </row>
    <row r="158" spans="1:7" ht="39" thickBot="1" x14ac:dyDescent="0.3">
      <c r="A158" s="122">
        <v>128</v>
      </c>
      <c r="B158" s="66" t="s">
        <v>678</v>
      </c>
      <c r="C158" s="129" t="s">
        <v>969</v>
      </c>
      <c r="D158" s="68" t="s">
        <v>216</v>
      </c>
      <c r="E158" s="68" t="s">
        <v>217</v>
      </c>
      <c r="F158" s="153" t="s">
        <v>219</v>
      </c>
      <c r="G158" s="93" t="s">
        <v>454</v>
      </c>
    </row>
    <row r="159" spans="1:7" ht="51.75" thickBot="1" x14ac:dyDescent="0.3">
      <c r="A159" s="122">
        <v>129</v>
      </c>
      <c r="B159" s="66" t="s">
        <v>679</v>
      </c>
      <c r="C159" s="129" t="s">
        <v>969</v>
      </c>
      <c r="D159" s="68" t="s">
        <v>220</v>
      </c>
      <c r="E159" s="68" t="s">
        <v>222</v>
      </c>
      <c r="F159" s="153" t="s">
        <v>221</v>
      </c>
      <c r="G159" s="69" t="s">
        <v>559</v>
      </c>
    </row>
    <row r="160" spans="1:7" ht="39" thickBot="1" x14ac:dyDescent="0.3">
      <c r="A160" s="122">
        <v>130</v>
      </c>
      <c r="B160" s="66" t="s">
        <v>680</v>
      </c>
      <c r="C160" s="129" t="s">
        <v>969</v>
      </c>
      <c r="D160" s="68" t="s">
        <v>223</v>
      </c>
      <c r="E160" s="68" t="s">
        <v>224</v>
      </c>
      <c r="F160" s="153" t="s">
        <v>225</v>
      </c>
      <c r="G160" s="69" t="s">
        <v>559</v>
      </c>
    </row>
    <row r="161" spans="1:7" ht="64.5" thickBot="1" x14ac:dyDescent="0.3">
      <c r="A161" s="122">
        <v>131</v>
      </c>
      <c r="B161" s="66" t="s">
        <v>682</v>
      </c>
      <c r="C161" s="129" t="s">
        <v>969</v>
      </c>
      <c r="D161" s="68" t="s">
        <v>472</v>
      </c>
      <c r="E161" s="68">
        <v>375.5</v>
      </c>
      <c r="F161" s="153" t="s">
        <v>555</v>
      </c>
      <c r="G161" s="69" t="s">
        <v>559</v>
      </c>
    </row>
    <row r="162" spans="1:7" ht="64.5" thickBot="1" x14ac:dyDescent="0.3">
      <c r="A162" s="122">
        <v>132</v>
      </c>
      <c r="B162" s="66" t="s">
        <v>683</v>
      </c>
      <c r="C162" s="129" t="s">
        <v>969</v>
      </c>
      <c r="D162" s="68" t="s">
        <v>473</v>
      </c>
      <c r="E162" s="68">
        <v>428.2</v>
      </c>
      <c r="F162" s="153" t="s">
        <v>555</v>
      </c>
      <c r="G162" s="69" t="s">
        <v>559</v>
      </c>
    </row>
    <row r="163" spans="1:7" ht="64.5" thickBot="1" x14ac:dyDescent="0.3">
      <c r="A163" s="122">
        <v>133</v>
      </c>
      <c r="B163" s="66" t="s">
        <v>684</v>
      </c>
      <c r="C163" s="129" t="s">
        <v>969</v>
      </c>
      <c r="D163" s="68" t="s">
        <v>474</v>
      </c>
      <c r="E163" s="68">
        <v>542</v>
      </c>
      <c r="F163" s="153" t="s">
        <v>555</v>
      </c>
      <c r="G163" s="69" t="s">
        <v>559</v>
      </c>
    </row>
    <row r="164" spans="1:7" ht="64.5" thickBot="1" x14ac:dyDescent="0.3">
      <c r="A164" s="122">
        <v>134</v>
      </c>
      <c r="B164" s="66" t="s">
        <v>685</v>
      </c>
      <c r="C164" s="129" t="s">
        <v>969</v>
      </c>
      <c r="D164" s="68" t="s">
        <v>475</v>
      </c>
      <c r="E164" s="68">
        <v>428.2</v>
      </c>
      <c r="F164" s="153" t="s">
        <v>555</v>
      </c>
      <c r="G164" s="69" t="s">
        <v>559</v>
      </c>
    </row>
    <row r="165" spans="1:7" ht="64.5" thickBot="1" x14ac:dyDescent="0.3">
      <c r="A165" s="122">
        <v>135</v>
      </c>
      <c r="B165" s="66" t="s">
        <v>686</v>
      </c>
      <c r="C165" s="129" t="s">
        <v>969</v>
      </c>
      <c r="D165" s="68">
        <v>2769</v>
      </c>
      <c r="E165" s="68">
        <v>523.6</v>
      </c>
      <c r="F165" s="153" t="s">
        <v>556</v>
      </c>
      <c r="G165" s="93" t="s">
        <v>454</v>
      </c>
    </row>
    <row r="166" spans="1:7" ht="51.75" thickBot="1" x14ac:dyDescent="0.3">
      <c r="A166" s="122">
        <v>136</v>
      </c>
      <c r="B166" s="66" t="s">
        <v>681</v>
      </c>
      <c r="C166" s="129" t="s">
        <v>969</v>
      </c>
      <c r="D166" s="68" t="s">
        <v>227</v>
      </c>
      <c r="E166" s="68" t="s">
        <v>226</v>
      </c>
      <c r="F166" s="153" t="s">
        <v>228</v>
      </c>
      <c r="G166" s="69" t="s">
        <v>559</v>
      </c>
    </row>
    <row r="167" spans="1:7" ht="77.25" thickBot="1" x14ac:dyDescent="0.3">
      <c r="A167" s="122">
        <v>137</v>
      </c>
      <c r="B167" s="66" t="s">
        <v>477</v>
      </c>
      <c r="C167" s="129" t="s">
        <v>968</v>
      </c>
      <c r="D167" s="68" t="s">
        <v>17</v>
      </c>
      <c r="E167" s="68" t="s">
        <v>17</v>
      </c>
      <c r="F167" s="153" t="s">
        <v>476</v>
      </c>
      <c r="G167" s="69" t="s">
        <v>559</v>
      </c>
    </row>
    <row r="168" spans="1:7" ht="77.25" thickBot="1" x14ac:dyDescent="0.3">
      <c r="A168" s="122">
        <v>138</v>
      </c>
      <c r="B168" s="66" t="s">
        <v>478</v>
      </c>
      <c r="C168" s="129" t="s">
        <v>968</v>
      </c>
      <c r="D168" s="68" t="s">
        <v>17</v>
      </c>
      <c r="E168" s="68" t="s">
        <v>17</v>
      </c>
      <c r="F168" s="153" t="s">
        <v>476</v>
      </c>
      <c r="G168" s="69" t="s">
        <v>559</v>
      </c>
    </row>
    <row r="169" spans="1:7" ht="77.25" thickBot="1" x14ac:dyDescent="0.3">
      <c r="A169" s="122">
        <v>139</v>
      </c>
      <c r="B169" s="66" t="s">
        <v>479</v>
      </c>
      <c r="C169" s="129" t="s">
        <v>968</v>
      </c>
      <c r="D169" s="68" t="s">
        <v>17</v>
      </c>
      <c r="E169" s="68" t="s">
        <v>17</v>
      </c>
      <c r="F169" s="153" t="s">
        <v>476</v>
      </c>
      <c r="G169" s="69" t="s">
        <v>559</v>
      </c>
    </row>
    <row r="170" spans="1:7" ht="77.25" thickBot="1" x14ac:dyDescent="0.3">
      <c r="A170" s="122">
        <v>140</v>
      </c>
      <c r="B170" s="66" t="s">
        <v>688</v>
      </c>
      <c r="C170" s="129" t="s">
        <v>968</v>
      </c>
      <c r="D170" s="68" t="s">
        <v>17</v>
      </c>
      <c r="E170" s="68" t="s">
        <v>17</v>
      </c>
      <c r="F170" s="153" t="s">
        <v>476</v>
      </c>
      <c r="G170" s="69" t="s">
        <v>559</v>
      </c>
    </row>
    <row r="171" spans="1:7" ht="77.25" thickBot="1" x14ac:dyDescent="0.3">
      <c r="A171" s="122">
        <v>141</v>
      </c>
      <c r="B171" s="66" t="s">
        <v>480</v>
      </c>
      <c r="C171" s="129" t="s">
        <v>968</v>
      </c>
      <c r="D171" s="68" t="s">
        <v>17</v>
      </c>
      <c r="E171" s="68" t="s">
        <v>17</v>
      </c>
      <c r="F171" s="153" t="s">
        <v>476</v>
      </c>
      <c r="G171" s="69" t="s">
        <v>559</v>
      </c>
    </row>
    <row r="172" spans="1:7" ht="77.25" thickBot="1" x14ac:dyDescent="0.3">
      <c r="A172" s="122">
        <v>142</v>
      </c>
      <c r="B172" s="66" t="s">
        <v>481</v>
      </c>
      <c r="C172" s="129" t="s">
        <v>968</v>
      </c>
      <c r="D172" s="68" t="s">
        <v>17</v>
      </c>
      <c r="E172" s="68" t="s">
        <v>17</v>
      </c>
      <c r="F172" s="153" t="s">
        <v>476</v>
      </c>
      <c r="G172" s="69" t="s">
        <v>559</v>
      </c>
    </row>
    <row r="173" spans="1:7" ht="77.25" thickBot="1" x14ac:dyDescent="0.3">
      <c r="A173" s="122">
        <v>143</v>
      </c>
      <c r="B173" s="66" t="s">
        <v>482</v>
      </c>
      <c r="C173" s="129" t="s">
        <v>968</v>
      </c>
      <c r="D173" s="68" t="s">
        <v>17</v>
      </c>
      <c r="E173" s="68" t="s">
        <v>17</v>
      </c>
      <c r="F173" s="153" t="s">
        <v>476</v>
      </c>
      <c r="G173" s="69" t="s">
        <v>559</v>
      </c>
    </row>
    <row r="174" spans="1:7" ht="26.25" thickBot="1" x14ac:dyDescent="0.3">
      <c r="A174" s="122">
        <v>144</v>
      </c>
      <c r="B174" s="66" t="s">
        <v>687</v>
      </c>
      <c r="C174" s="129" t="s">
        <v>969</v>
      </c>
      <c r="D174" s="68" t="s">
        <v>234</v>
      </c>
      <c r="E174" s="68" t="s">
        <v>53</v>
      </c>
      <c r="F174" s="153" t="s">
        <v>235</v>
      </c>
      <c r="G174" s="69" t="s">
        <v>559</v>
      </c>
    </row>
    <row r="175" spans="1:7" ht="51.75" thickBot="1" x14ac:dyDescent="0.3">
      <c r="A175" s="122">
        <v>145</v>
      </c>
      <c r="B175" s="66" t="s">
        <v>689</v>
      </c>
      <c r="C175" s="129" t="s">
        <v>969</v>
      </c>
      <c r="D175" s="68" t="s">
        <v>236</v>
      </c>
      <c r="E175" s="68" t="s">
        <v>238</v>
      </c>
      <c r="F175" s="153" t="s">
        <v>237</v>
      </c>
      <c r="G175" s="93" t="s">
        <v>454</v>
      </c>
    </row>
    <row r="176" spans="1:7" ht="39" thickBot="1" x14ac:dyDescent="0.3">
      <c r="A176" s="122">
        <v>146</v>
      </c>
      <c r="B176" s="66" t="s">
        <v>690</v>
      </c>
      <c r="C176" s="129" t="s">
        <v>969</v>
      </c>
      <c r="D176" s="68" t="s">
        <v>239</v>
      </c>
      <c r="E176" s="68" t="s">
        <v>240</v>
      </c>
      <c r="F176" s="153" t="s">
        <v>241</v>
      </c>
      <c r="G176" s="69" t="s">
        <v>559</v>
      </c>
    </row>
    <row r="177" spans="1:7" ht="51.75" thickBot="1" x14ac:dyDescent="0.3">
      <c r="A177" s="122">
        <v>147</v>
      </c>
      <c r="B177" s="66" t="s">
        <v>692</v>
      </c>
      <c r="C177" s="129" t="s">
        <v>968</v>
      </c>
      <c r="D177" s="68" t="s">
        <v>178</v>
      </c>
      <c r="E177" s="68" t="s">
        <v>244</v>
      </c>
      <c r="F177" s="153" t="s">
        <v>243</v>
      </c>
      <c r="G177" s="69" t="s">
        <v>559</v>
      </c>
    </row>
    <row r="178" spans="1:7" ht="26.25" thickBot="1" x14ac:dyDescent="0.3">
      <c r="A178" s="122">
        <v>148</v>
      </c>
      <c r="B178" s="66" t="s">
        <v>691</v>
      </c>
      <c r="C178" s="129" t="s">
        <v>969</v>
      </c>
      <c r="D178" s="67" t="s">
        <v>242</v>
      </c>
      <c r="E178" s="68" t="s">
        <v>245</v>
      </c>
      <c r="F178" s="153" t="s">
        <v>246</v>
      </c>
      <c r="G178" s="69" t="s">
        <v>559</v>
      </c>
    </row>
    <row r="179" spans="1:7" ht="51.75" thickBot="1" x14ac:dyDescent="0.3">
      <c r="A179" s="122">
        <v>149</v>
      </c>
      <c r="B179" s="66" t="s">
        <v>696</v>
      </c>
      <c r="C179" s="129" t="s">
        <v>969</v>
      </c>
      <c r="D179" s="99">
        <v>2006</v>
      </c>
      <c r="E179" s="68" t="s">
        <v>247</v>
      </c>
      <c r="F179" s="153" t="s">
        <v>248</v>
      </c>
      <c r="G179" s="69" t="s">
        <v>559</v>
      </c>
    </row>
    <row r="180" spans="1:7" ht="51.75" thickBot="1" x14ac:dyDescent="0.3">
      <c r="A180" s="122">
        <v>150</v>
      </c>
      <c r="B180" s="66" t="s">
        <v>483</v>
      </c>
      <c r="C180" s="129" t="s">
        <v>968</v>
      </c>
      <c r="D180" s="67" t="s">
        <v>178</v>
      </c>
      <c r="E180" s="68" t="s">
        <v>252</v>
      </c>
      <c r="F180" s="153" t="s">
        <v>251</v>
      </c>
      <c r="G180" s="69" t="s">
        <v>559</v>
      </c>
    </row>
    <row r="181" spans="1:7" ht="51.75" thickBot="1" x14ac:dyDescent="0.3">
      <c r="A181" s="122">
        <v>151</v>
      </c>
      <c r="B181" s="66" t="s">
        <v>22</v>
      </c>
      <c r="C181" s="129" t="s">
        <v>968</v>
      </c>
      <c r="D181" s="67" t="s">
        <v>178</v>
      </c>
      <c r="E181" s="68" t="s">
        <v>254</v>
      </c>
      <c r="F181" s="153" t="s">
        <v>253</v>
      </c>
      <c r="G181" s="69" t="s">
        <v>559</v>
      </c>
    </row>
    <row r="182" spans="1:7" ht="51.75" thickBot="1" x14ac:dyDescent="0.3">
      <c r="A182" s="122">
        <v>152</v>
      </c>
      <c r="B182" s="66" t="s">
        <v>484</v>
      </c>
      <c r="C182" s="129" t="s">
        <v>968</v>
      </c>
      <c r="D182" s="67" t="s">
        <v>178</v>
      </c>
      <c r="E182" s="68" t="s">
        <v>250</v>
      </c>
      <c r="F182" s="153" t="s">
        <v>249</v>
      </c>
      <c r="G182" s="69" t="s">
        <v>559</v>
      </c>
    </row>
    <row r="183" spans="1:7" ht="39" thickBot="1" x14ac:dyDescent="0.3">
      <c r="A183" s="122">
        <v>153</v>
      </c>
      <c r="B183" s="66" t="s">
        <v>706</v>
      </c>
      <c r="C183" s="129" t="s">
        <v>969</v>
      </c>
      <c r="D183" s="68" t="s">
        <v>255</v>
      </c>
      <c r="E183" s="68" t="s">
        <v>257</v>
      </c>
      <c r="F183" s="153" t="s">
        <v>256</v>
      </c>
      <c r="G183" s="69" t="s">
        <v>559</v>
      </c>
    </row>
    <row r="184" spans="1:7" ht="51.75" thickBot="1" x14ac:dyDescent="0.3">
      <c r="A184" s="122">
        <v>154</v>
      </c>
      <c r="B184" s="66" t="s">
        <v>485</v>
      </c>
      <c r="C184" s="129" t="s">
        <v>969</v>
      </c>
      <c r="D184" s="68" t="s">
        <v>258</v>
      </c>
      <c r="E184" s="68" t="s">
        <v>260</v>
      </c>
      <c r="F184" s="153" t="s">
        <v>259</v>
      </c>
      <c r="G184" s="69" t="s">
        <v>559</v>
      </c>
    </row>
    <row r="185" spans="1:7" ht="26.25" thickBot="1" x14ac:dyDescent="0.3">
      <c r="A185" s="122">
        <v>155</v>
      </c>
      <c r="B185" s="66" t="s">
        <v>486</v>
      </c>
      <c r="C185" s="129" t="s">
        <v>968</v>
      </c>
      <c r="D185" s="67" t="s">
        <v>261</v>
      </c>
      <c r="E185" s="68" t="s">
        <v>262</v>
      </c>
      <c r="F185" s="153" t="s">
        <v>263</v>
      </c>
      <c r="G185" s="69" t="s">
        <v>559</v>
      </c>
    </row>
    <row r="186" spans="1:7" ht="26.25" thickBot="1" x14ac:dyDescent="0.3">
      <c r="A186" s="122">
        <v>156</v>
      </c>
      <c r="B186" s="66" t="s">
        <v>23</v>
      </c>
      <c r="C186" s="129" t="s">
        <v>968</v>
      </c>
      <c r="D186" s="68" t="s">
        <v>52</v>
      </c>
      <c r="E186" s="68" t="s">
        <v>265</v>
      </c>
      <c r="F186" s="153" t="s">
        <v>264</v>
      </c>
      <c r="G186" s="69" t="s">
        <v>559</v>
      </c>
    </row>
    <row r="187" spans="1:7" ht="39" thickBot="1" x14ac:dyDescent="0.3">
      <c r="A187" s="122">
        <v>157</v>
      </c>
      <c r="B187" s="66" t="s">
        <v>487</v>
      </c>
      <c r="C187" s="129" t="s">
        <v>969</v>
      </c>
      <c r="D187" s="68" t="s">
        <v>267</v>
      </c>
      <c r="E187" s="68" t="s">
        <v>268</v>
      </c>
      <c r="F187" s="153" t="s">
        <v>266</v>
      </c>
      <c r="G187" s="69" t="s">
        <v>559</v>
      </c>
    </row>
    <row r="188" spans="1:7" ht="39" thickBot="1" x14ac:dyDescent="0.3">
      <c r="A188" s="122">
        <v>158</v>
      </c>
      <c r="B188" s="66" t="s">
        <v>488</v>
      </c>
      <c r="C188" s="129" t="s">
        <v>969</v>
      </c>
      <c r="D188" s="68" t="s">
        <v>269</v>
      </c>
      <c r="E188" s="68" t="s">
        <v>270</v>
      </c>
      <c r="F188" s="153" t="s">
        <v>271</v>
      </c>
      <c r="G188" s="69" t="s">
        <v>559</v>
      </c>
    </row>
    <row r="189" spans="1:7" x14ac:dyDescent="0.25">
      <c r="A189" s="286">
        <v>159</v>
      </c>
      <c r="B189" s="257" t="s">
        <v>489</v>
      </c>
      <c r="C189" s="257" t="s">
        <v>969</v>
      </c>
      <c r="D189" s="260" t="s">
        <v>941</v>
      </c>
      <c r="E189" s="260" t="s">
        <v>942</v>
      </c>
      <c r="F189" s="257" t="s">
        <v>943</v>
      </c>
      <c r="G189" s="260" t="s">
        <v>559</v>
      </c>
    </row>
    <row r="190" spans="1:7" x14ac:dyDescent="0.25">
      <c r="A190" s="287"/>
      <c r="B190" s="258"/>
      <c r="C190" s="273"/>
      <c r="D190" s="293"/>
      <c r="E190" s="293"/>
      <c r="F190" s="258"/>
      <c r="G190" s="261"/>
    </row>
    <row r="191" spans="1:7" ht="84" customHeight="1" thickBot="1" x14ac:dyDescent="0.3">
      <c r="A191" s="288"/>
      <c r="B191" s="259"/>
      <c r="C191" s="274"/>
      <c r="D191" s="294"/>
      <c r="E191" s="294"/>
      <c r="F191" s="259"/>
      <c r="G191" s="262"/>
    </row>
    <row r="192" spans="1:7" ht="41.25" customHeight="1" thickBot="1" x14ac:dyDescent="0.3">
      <c r="A192" s="122">
        <v>160</v>
      </c>
      <c r="B192" s="66" t="s">
        <v>490</v>
      </c>
      <c r="C192" s="129" t="s">
        <v>969</v>
      </c>
      <c r="D192" s="68" t="s">
        <v>272</v>
      </c>
      <c r="E192" s="68" t="s">
        <v>273</v>
      </c>
      <c r="F192" s="153" t="s">
        <v>274</v>
      </c>
      <c r="G192" s="69" t="s">
        <v>559</v>
      </c>
    </row>
    <row r="193" spans="1:7" ht="39" thickBot="1" x14ac:dyDescent="0.3">
      <c r="A193" s="122">
        <v>161</v>
      </c>
      <c r="B193" s="66" t="s">
        <v>491</v>
      </c>
      <c r="C193" s="129" t="s">
        <v>969</v>
      </c>
      <c r="D193" s="68" t="s">
        <v>133</v>
      </c>
      <c r="E193" s="68" t="s">
        <v>276</v>
      </c>
      <c r="F193" s="153" t="s">
        <v>278</v>
      </c>
      <c r="G193" s="93" t="s">
        <v>454</v>
      </c>
    </row>
    <row r="194" spans="1:7" ht="39" thickBot="1" x14ac:dyDescent="0.3">
      <c r="A194" s="122">
        <v>162</v>
      </c>
      <c r="B194" s="66" t="s">
        <v>492</v>
      </c>
      <c r="C194" s="129" t="s">
        <v>969</v>
      </c>
      <c r="D194" s="68" t="s">
        <v>275</v>
      </c>
      <c r="E194" s="68" t="s">
        <v>276</v>
      </c>
      <c r="F194" s="153" t="s">
        <v>277</v>
      </c>
      <c r="G194" s="93" t="s">
        <v>454</v>
      </c>
    </row>
    <row r="195" spans="1:7" ht="39" thickBot="1" x14ac:dyDescent="0.3">
      <c r="A195" s="122">
        <v>163</v>
      </c>
      <c r="B195" s="66" t="s">
        <v>24</v>
      </c>
      <c r="C195" s="129" t="s">
        <v>969</v>
      </c>
      <c r="D195" s="68" t="s">
        <v>974</v>
      </c>
      <c r="E195" s="68" t="s">
        <v>972</v>
      </c>
      <c r="F195" s="153" t="s">
        <v>973</v>
      </c>
      <c r="G195" s="69" t="s">
        <v>559</v>
      </c>
    </row>
    <row r="196" spans="1:7" ht="51.75" thickBot="1" x14ac:dyDescent="0.3">
      <c r="A196" s="122">
        <v>164</v>
      </c>
      <c r="B196" s="66" t="s">
        <v>493</v>
      </c>
      <c r="C196" s="129" t="s">
        <v>969</v>
      </c>
      <c r="D196" s="68" t="s">
        <v>109</v>
      </c>
      <c r="E196" s="68" t="s">
        <v>279</v>
      </c>
      <c r="F196" s="153" t="s">
        <v>280</v>
      </c>
      <c r="G196" s="69" t="s">
        <v>559</v>
      </c>
    </row>
    <row r="197" spans="1:7" ht="51.75" thickBot="1" x14ac:dyDescent="0.3">
      <c r="A197" s="122">
        <v>165</v>
      </c>
      <c r="B197" s="66" t="s">
        <v>494</v>
      </c>
      <c r="C197" s="129" t="s">
        <v>969</v>
      </c>
      <c r="D197" s="68" t="s">
        <v>281</v>
      </c>
      <c r="E197" s="68" t="s">
        <v>282</v>
      </c>
      <c r="F197" s="153" t="s">
        <v>283</v>
      </c>
      <c r="G197" s="93" t="s">
        <v>454</v>
      </c>
    </row>
    <row r="198" spans="1:7" ht="39" thickBot="1" x14ac:dyDescent="0.3">
      <c r="A198" s="122">
        <v>166</v>
      </c>
      <c r="B198" s="66" t="s">
        <v>495</v>
      </c>
      <c r="C198" s="129" t="s">
        <v>969</v>
      </c>
      <c r="D198" s="68" t="s">
        <v>284</v>
      </c>
      <c r="E198" s="68" t="s">
        <v>285</v>
      </c>
      <c r="F198" s="153" t="s">
        <v>286</v>
      </c>
      <c r="G198" s="69" t="s">
        <v>559</v>
      </c>
    </row>
    <row r="199" spans="1:7" ht="39" thickBot="1" x14ac:dyDescent="0.3">
      <c r="A199" s="122">
        <v>167</v>
      </c>
      <c r="B199" s="66" t="s">
        <v>496</v>
      </c>
      <c r="C199" s="129" t="s">
        <v>969</v>
      </c>
      <c r="D199" s="68" t="s">
        <v>287</v>
      </c>
      <c r="E199" s="68" t="s">
        <v>289</v>
      </c>
      <c r="F199" s="153" t="s">
        <v>288</v>
      </c>
      <c r="G199" s="69" t="s">
        <v>559</v>
      </c>
    </row>
    <row r="200" spans="1:7" ht="51.75" thickBot="1" x14ac:dyDescent="0.3">
      <c r="A200" s="122">
        <v>168</v>
      </c>
      <c r="B200" s="66" t="s">
        <v>497</v>
      </c>
      <c r="C200" s="129" t="s">
        <v>969</v>
      </c>
      <c r="D200" s="68" t="s">
        <v>290</v>
      </c>
      <c r="E200" s="68" t="s">
        <v>292</v>
      </c>
      <c r="F200" s="153" t="s">
        <v>291</v>
      </c>
      <c r="G200" s="69" t="s">
        <v>559</v>
      </c>
    </row>
    <row r="201" spans="1:7" ht="39" thickBot="1" x14ac:dyDescent="0.3">
      <c r="A201" s="122">
        <v>169</v>
      </c>
      <c r="B201" s="66" t="s">
        <v>498</v>
      </c>
      <c r="C201" s="129" t="s">
        <v>969</v>
      </c>
      <c r="D201" s="68" t="s">
        <v>293</v>
      </c>
      <c r="E201" s="68" t="s">
        <v>294</v>
      </c>
      <c r="F201" s="153" t="s">
        <v>295</v>
      </c>
      <c r="G201" s="69" t="s">
        <v>559</v>
      </c>
    </row>
    <row r="202" spans="1:7" ht="51.75" thickBot="1" x14ac:dyDescent="0.3">
      <c r="A202" s="122">
        <v>170</v>
      </c>
      <c r="B202" s="66" t="s">
        <v>25</v>
      </c>
      <c r="C202" s="129" t="s">
        <v>969</v>
      </c>
      <c r="D202" s="68" t="s">
        <v>301</v>
      </c>
      <c r="E202" s="68" t="s">
        <v>302</v>
      </c>
      <c r="F202" s="153" t="s">
        <v>417</v>
      </c>
      <c r="G202" s="93" t="s">
        <v>454</v>
      </c>
    </row>
    <row r="203" spans="1:7" ht="39" thickBot="1" x14ac:dyDescent="0.3">
      <c r="A203" s="122">
        <v>171</v>
      </c>
      <c r="B203" s="66" t="s">
        <v>705</v>
      </c>
      <c r="C203" s="129" t="s">
        <v>968</v>
      </c>
      <c r="D203" s="68" t="s">
        <v>304</v>
      </c>
      <c r="E203" s="68" t="s">
        <v>306</v>
      </c>
      <c r="F203" s="153" t="s">
        <v>305</v>
      </c>
      <c r="G203" s="69" t="s">
        <v>559</v>
      </c>
    </row>
    <row r="204" spans="1:7" ht="39" thickBot="1" x14ac:dyDescent="0.3">
      <c r="A204" s="122">
        <v>172</v>
      </c>
      <c r="B204" s="66" t="s">
        <v>704</v>
      </c>
      <c r="C204" s="129" t="s">
        <v>968</v>
      </c>
      <c r="D204" s="68" t="s">
        <v>500</v>
      </c>
      <c r="E204" s="68" t="s">
        <v>499</v>
      </c>
      <c r="F204" s="153" t="s">
        <v>501</v>
      </c>
      <c r="G204" s="69" t="s">
        <v>559</v>
      </c>
    </row>
    <row r="205" spans="1:7" ht="26.25" thickBot="1" x14ac:dyDescent="0.3">
      <c r="A205" s="122">
        <v>173</v>
      </c>
      <c r="B205" s="66" t="s">
        <v>26</v>
      </c>
      <c r="C205" s="129" t="s">
        <v>968</v>
      </c>
      <c r="D205" s="68" t="s">
        <v>298</v>
      </c>
      <c r="E205" s="68" t="s">
        <v>300</v>
      </c>
      <c r="F205" s="153" t="s">
        <v>299</v>
      </c>
      <c r="G205" s="69" t="s">
        <v>559</v>
      </c>
    </row>
    <row r="206" spans="1:7" ht="39" thickBot="1" x14ac:dyDescent="0.3">
      <c r="A206" s="122">
        <v>174</v>
      </c>
      <c r="B206" s="66" t="s">
        <v>503</v>
      </c>
      <c r="C206" s="129" t="s">
        <v>968</v>
      </c>
      <c r="D206" s="67" t="s">
        <v>307</v>
      </c>
      <c r="E206" s="68" t="s">
        <v>217</v>
      </c>
      <c r="F206" s="153" t="s">
        <v>308</v>
      </c>
      <c r="G206" s="93" t="s">
        <v>502</v>
      </c>
    </row>
    <row r="207" spans="1:7" ht="39" thickBot="1" x14ac:dyDescent="0.3">
      <c r="A207" s="122">
        <v>175</v>
      </c>
      <c r="B207" s="66" t="s">
        <v>504</v>
      </c>
      <c r="C207" s="129" t="s">
        <v>969</v>
      </c>
      <c r="D207" s="67" t="s">
        <v>296</v>
      </c>
      <c r="E207" s="68" t="s">
        <v>297</v>
      </c>
      <c r="F207" s="153" t="s">
        <v>303</v>
      </c>
      <c r="G207" s="93" t="s">
        <v>454</v>
      </c>
    </row>
    <row r="208" spans="1:7" ht="15.75" thickBot="1" x14ac:dyDescent="0.3">
      <c r="A208" s="300">
        <v>176</v>
      </c>
      <c r="B208" s="282" t="s">
        <v>838</v>
      </c>
      <c r="C208" s="257" t="s">
        <v>969</v>
      </c>
      <c r="D208" s="260" t="s">
        <v>944</v>
      </c>
      <c r="E208" s="260" t="s">
        <v>945</v>
      </c>
      <c r="F208" s="257" t="s">
        <v>946</v>
      </c>
      <c r="G208" s="317" t="s">
        <v>454</v>
      </c>
    </row>
    <row r="209" spans="1:7" ht="33" customHeight="1" thickBot="1" x14ac:dyDescent="0.3">
      <c r="A209" s="301"/>
      <c r="B209" s="283"/>
      <c r="C209" s="274"/>
      <c r="D209" s="299"/>
      <c r="E209" s="269"/>
      <c r="F209" s="270"/>
      <c r="G209" s="303"/>
    </row>
    <row r="210" spans="1:7" ht="39" thickBot="1" x14ac:dyDescent="0.3">
      <c r="A210" s="122">
        <v>177</v>
      </c>
      <c r="B210" s="66" t="s">
        <v>505</v>
      </c>
      <c r="C210" s="129" t="s">
        <v>969</v>
      </c>
      <c r="D210" s="67" t="s">
        <v>309</v>
      </c>
      <c r="E210" s="68" t="s">
        <v>311</v>
      </c>
      <c r="F210" s="153" t="s">
        <v>310</v>
      </c>
      <c r="G210" s="69" t="s">
        <v>559</v>
      </c>
    </row>
    <row r="211" spans="1:7" ht="42" customHeight="1" thickBot="1" x14ac:dyDescent="0.3">
      <c r="A211" s="122">
        <v>178</v>
      </c>
      <c r="B211" s="66" t="s">
        <v>703</v>
      </c>
      <c r="C211" s="129" t="s">
        <v>969</v>
      </c>
      <c r="D211" s="68" t="s">
        <v>419</v>
      </c>
      <c r="E211" s="68" t="s">
        <v>418</v>
      </c>
      <c r="F211" s="153" t="s">
        <v>420</v>
      </c>
      <c r="G211" s="69" t="s">
        <v>559</v>
      </c>
    </row>
    <row r="212" spans="1:7" ht="60" customHeight="1" thickBot="1" x14ac:dyDescent="0.3">
      <c r="A212" s="122">
        <v>179</v>
      </c>
      <c r="B212" s="66" t="s">
        <v>506</v>
      </c>
      <c r="C212" s="129" t="s">
        <v>969</v>
      </c>
      <c r="D212" s="67" t="s">
        <v>312</v>
      </c>
      <c r="E212" s="68" t="s">
        <v>313</v>
      </c>
      <c r="F212" s="153" t="s">
        <v>314</v>
      </c>
      <c r="G212" s="69" t="s">
        <v>559</v>
      </c>
    </row>
    <row r="213" spans="1:7" ht="39" thickBot="1" x14ac:dyDescent="0.3">
      <c r="A213" s="122">
        <v>180</v>
      </c>
      <c r="B213" s="66" t="s">
        <v>702</v>
      </c>
      <c r="C213" s="129" t="s">
        <v>968</v>
      </c>
      <c r="D213" s="67" t="s">
        <v>507</v>
      </c>
      <c r="E213" s="68" t="s">
        <v>507</v>
      </c>
      <c r="F213" s="153" t="s">
        <v>508</v>
      </c>
      <c r="G213" s="69" t="s">
        <v>559</v>
      </c>
    </row>
    <row r="214" spans="1:7" ht="51.75" thickBot="1" x14ac:dyDescent="0.3">
      <c r="A214" s="122">
        <v>181</v>
      </c>
      <c r="B214" s="66" t="s">
        <v>27</v>
      </c>
      <c r="C214" s="129" t="s">
        <v>968</v>
      </c>
      <c r="D214" s="68" t="s">
        <v>315</v>
      </c>
      <c r="E214" s="68" t="s">
        <v>317</v>
      </c>
      <c r="F214" s="153" t="s">
        <v>316</v>
      </c>
      <c r="G214" s="69" t="s">
        <v>559</v>
      </c>
    </row>
    <row r="215" spans="1:7" ht="64.5" thickBot="1" x14ac:dyDescent="0.3">
      <c r="A215" s="122">
        <v>182</v>
      </c>
      <c r="B215" s="66" t="s">
        <v>509</v>
      </c>
      <c r="C215" s="129" t="s">
        <v>969</v>
      </c>
      <c r="D215" s="68" t="s">
        <v>318</v>
      </c>
      <c r="E215" s="68" t="s">
        <v>319</v>
      </c>
      <c r="F215" s="153" t="s">
        <v>320</v>
      </c>
      <c r="G215" s="69" t="s">
        <v>559</v>
      </c>
    </row>
    <row r="216" spans="1:7" ht="51.75" thickBot="1" x14ac:dyDescent="0.3">
      <c r="A216" s="122">
        <v>183</v>
      </c>
      <c r="B216" s="66" t="s">
        <v>510</v>
      </c>
      <c r="C216" s="129" t="s">
        <v>969</v>
      </c>
      <c r="D216" s="67" t="s">
        <v>46</v>
      </c>
      <c r="E216" s="68" t="s">
        <v>47</v>
      </c>
      <c r="F216" s="153" t="s">
        <v>321</v>
      </c>
      <c r="G216" s="69" t="s">
        <v>559</v>
      </c>
    </row>
    <row r="217" spans="1:7" ht="48.75" customHeight="1" thickBot="1" x14ac:dyDescent="0.3">
      <c r="A217" s="122">
        <v>184</v>
      </c>
      <c r="B217" s="66" t="s">
        <v>511</v>
      </c>
      <c r="C217" s="129" t="s">
        <v>969</v>
      </c>
      <c r="D217" s="67" t="s">
        <v>322</v>
      </c>
      <c r="E217" s="68" t="s">
        <v>323</v>
      </c>
      <c r="F217" s="153" t="s">
        <v>324</v>
      </c>
      <c r="G217" s="69" t="s">
        <v>559</v>
      </c>
    </row>
    <row r="218" spans="1:7" x14ac:dyDescent="0.25">
      <c r="A218" s="286">
        <v>185</v>
      </c>
      <c r="B218" s="257" t="s">
        <v>512</v>
      </c>
      <c r="C218" s="257" t="s">
        <v>969</v>
      </c>
      <c r="D218" s="298" t="s">
        <v>947</v>
      </c>
      <c r="E218" s="260" t="s">
        <v>948</v>
      </c>
      <c r="F218" s="257" t="s">
        <v>949</v>
      </c>
      <c r="G218" s="298" t="s">
        <v>559</v>
      </c>
    </row>
    <row r="219" spans="1:7" ht="114" customHeight="1" thickBot="1" x14ac:dyDescent="0.3">
      <c r="A219" s="288"/>
      <c r="B219" s="259"/>
      <c r="C219" s="274"/>
      <c r="D219" s="299"/>
      <c r="E219" s="269"/>
      <c r="F219" s="270"/>
      <c r="G219" s="262"/>
    </row>
    <row r="220" spans="1:7" ht="45" customHeight="1" thickBot="1" x14ac:dyDescent="0.3">
      <c r="A220" s="122">
        <v>186</v>
      </c>
      <c r="B220" s="66" t="s">
        <v>707</v>
      </c>
      <c r="C220" s="129" t="s">
        <v>969</v>
      </c>
      <c r="D220" s="67" t="s">
        <v>325</v>
      </c>
      <c r="E220" s="68" t="s">
        <v>327</v>
      </c>
      <c r="F220" s="153" t="s">
        <v>326</v>
      </c>
      <c r="G220" s="69" t="s">
        <v>559</v>
      </c>
    </row>
    <row r="221" spans="1:7" x14ac:dyDescent="0.25">
      <c r="A221" s="286">
        <v>187</v>
      </c>
      <c r="B221" s="257" t="s">
        <v>513</v>
      </c>
      <c r="C221" s="257" t="s">
        <v>968</v>
      </c>
      <c r="D221" s="298" t="s">
        <v>178</v>
      </c>
      <c r="E221" s="260" t="s">
        <v>178</v>
      </c>
      <c r="F221" s="257" t="s">
        <v>950</v>
      </c>
      <c r="G221" s="298" t="s">
        <v>559</v>
      </c>
    </row>
    <row r="222" spans="1:7" ht="147.75" customHeight="1" thickBot="1" x14ac:dyDescent="0.3">
      <c r="A222" s="289"/>
      <c r="B222" s="259"/>
      <c r="C222" s="274"/>
      <c r="D222" s="299"/>
      <c r="E222" s="269"/>
      <c r="F222" s="270"/>
      <c r="G222" s="316"/>
    </row>
    <row r="223" spans="1:7" ht="35.25" customHeight="1" thickBot="1" x14ac:dyDescent="0.3">
      <c r="A223" s="122">
        <v>188</v>
      </c>
      <c r="B223" s="66" t="s">
        <v>28</v>
      </c>
      <c r="C223" s="129" t="s">
        <v>968</v>
      </c>
      <c r="D223" s="67" t="s">
        <v>275</v>
      </c>
      <c r="E223" s="68"/>
      <c r="F223" s="153" t="s">
        <v>330</v>
      </c>
      <c r="G223" s="69" t="s">
        <v>559</v>
      </c>
    </row>
    <row r="224" spans="1:7" ht="26.25" thickBot="1" x14ac:dyDescent="0.3">
      <c r="A224" s="122">
        <v>189</v>
      </c>
      <c r="B224" s="66" t="s">
        <v>29</v>
      </c>
      <c r="C224" s="129" t="s">
        <v>968</v>
      </c>
      <c r="D224" s="67" t="s">
        <v>275</v>
      </c>
      <c r="E224" s="68"/>
      <c r="F224" s="153" t="s">
        <v>330</v>
      </c>
      <c r="G224" s="69" t="s">
        <v>559</v>
      </c>
    </row>
    <row r="225" spans="1:7" ht="26.25" thickBot="1" x14ac:dyDescent="0.3">
      <c r="A225" s="122">
        <v>190</v>
      </c>
      <c r="B225" s="66" t="s">
        <v>710</v>
      </c>
      <c r="C225" s="129" t="s">
        <v>968</v>
      </c>
      <c r="D225" s="67" t="s">
        <v>328</v>
      </c>
      <c r="E225" s="68" t="s">
        <v>178</v>
      </c>
      <c r="F225" s="153" t="s">
        <v>329</v>
      </c>
      <c r="G225" s="69" t="s">
        <v>559</v>
      </c>
    </row>
    <row r="226" spans="1:7" ht="26.25" thickBot="1" x14ac:dyDescent="0.3">
      <c r="A226" s="122">
        <v>191</v>
      </c>
      <c r="B226" s="66" t="s">
        <v>711</v>
      </c>
      <c r="C226" s="129" t="s">
        <v>968</v>
      </c>
      <c r="D226" s="67" t="s">
        <v>328</v>
      </c>
      <c r="E226" s="68" t="s">
        <v>178</v>
      </c>
      <c r="F226" s="153" t="s">
        <v>329</v>
      </c>
      <c r="G226" s="69" t="s">
        <v>559</v>
      </c>
    </row>
    <row r="227" spans="1:7" ht="39" thickBot="1" x14ac:dyDescent="0.3">
      <c r="A227" s="122">
        <v>192</v>
      </c>
      <c r="B227" s="66" t="s">
        <v>30</v>
      </c>
      <c r="C227" s="129" t="s">
        <v>968</v>
      </c>
      <c r="D227" s="67" t="s">
        <v>331</v>
      </c>
      <c r="E227" s="68" t="s">
        <v>178</v>
      </c>
      <c r="F227" s="153" t="s">
        <v>332</v>
      </c>
      <c r="G227" s="69" t="s">
        <v>559</v>
      </c>
    </row>
    <row r="228" spans="1:7" ht="64.5" thickBot="1" x14ac:dyDescent="0.3">
      <c r="A228" s="122">
        <v>193</v>
      </c>
      <c r="B228" s="66" t="s">
        <v>333</v>
      </c>
      <c r="C228" s="129" t="s">
        <v>968</v>
      </c>
      <c r="D228" s="67" t="s">
        <v>120</v>
      </c>
      <c r="E228" s="68" t="s">
        <v>334</v>
      </c>
      <c r="F228" s="153" t="s">
        <v>119</v>
      </c>
      <c r="G228" s="69" t="s">
        <v>559</v>
      </c>
    </row>
    <row r="229" spans="1:7" ht="77.25" thickBot="1" x14ac:dyDescent="0.3">
      <c r="A229" s="122">
        <v>194</v>
      </c>
      <c r="B229" s="66" t="s">
        <v>514</v>
      </c>
      <c r="C229" s="129" t="s">
        <v>968</v>
      </c>
      <c r="D229" s="67" t="s">
        <v>178</v>
      </c>
      <c r="E229" s="68" t="s">
        <v>336</v>
      </c>
      <c r="F229" s="153" t="s">
        <v>335</v>
      </c>
      <c r="G229" s="69" t="s">
        <v>559</v>
      </c>
    </row>
    <row r="230" spans="1:7" ht="64.5" thickBot="1" x14ac:dyDescent="0.3">
      <c r="A230" s="122">
        <v>195</v>
      </c>
      <c r="B230" s="66" t="s">
        <v>515</v>
      </c>
      <c r="C230" s="129" t="s">
        <v>968</v>
      </c>
      <c r="D230" s="68" t="s">
        <v>337</v>
      </c>
      <c r="E230" s="68" t="s">
        <v>338</v>
      </c>
      <c r="F230" s="153" t="s">
        <v>339</v>
      </c>
      <c r="G230" s="69" t="s">
        <v>559</v>
      </c>
    </row>
    <row r="231" spans="1:7" ht="84" customHeight="1" thickBot="1" x14ac:dyDescent="0.3">
      <c r="A231" s="122">
        <v>196</v>
      </c>
      <c r="B231" s="66" t="s">
        <v>31</v>
      </c>
      <c r="C231" s="129" t="s">
        <v>968</v>
      </c>
      <c r="D231" s="67" t="s">
        <v>178</v>
      </c>
      <c r="E231" s="68" t="s">
        <v>341</v>
      </c>
      <c r="F231" s="153" t="s">
        <v>340</v>
      </c>
      <c r="G231" s="69" t="s">
        <v>559</v>
      </c>
    </row>
    <row r="232" spans="1:7" ht="51.75" thickBot="1" x14ac:dyDescent="0.3">
      <c r="A232" s="122">
        <v>197</v>
      </c>
      <c r="B232" s="66" t="s">
        <v>345</v>
      </c>
      <c r="C232" s="129" t="s">
        <v>968</v>
      </c>
      <c r="D232" s="67" t="s">
        <v>343</v>
      </c>
      <c r="E232" s="68" t="s">
        <v>342</v>
      </c>
      <c r="F232" s="153" t="s">
        <v>344</v>
      </c>
      <c r="G232" s="69" t="s">
        <v>559</v>
      </c>
    </row>
    <row r="233" spans="1:7" ht="39" thickBot="1" x14ac:dyDescent="0.3">
      <c r="A233" s="122">
        <v>198</v>
      </c>
      <c r="B233" s="66" t="s">
        <v>708</v>
      </c>
      <c r="C233" s="129" t="s">
        <v>968</v>
      </c>
      <c r="D233" s="67" t="s">
        <v>178</v>
      </c>
      <c r="E233" s="68" t="s">
        <v>347</v>
      </c>
      <c r="F233" s="153" t="s">
        <v>346</v>
      </c>
      <c r="G233" s="69" t="s">
        <v>559</v>
      </c>
    </row>
    <row r="234" spans="1:7" s="145" customFormat="1" ht="51.75" thickBot="1" x14ac:dyDescent="0.3">
      <c r="A234" s="157">
        <v>199</v>
      </c>
      <c r="B234" s="153" t="s">
        <v>32</v>
      </c>
      <c r="C234" s="153" t="s">
        <v>968</v>
      </c>
      <c r="D234" s="154" t="s">
        <v>348</v>
      </c>
      <c r="E234" s="155" t="s">
        <v>349</v>
      </c>
      <c r="F234" s="153" t="s">
        <v>350</v>
      </c>
      <c r="G234" s="69" t="s">
        <v>559</v>
      </c>
    </row>
    <row r="235" spans="1:7" s="145" customFormat="1" ht="26.25" thickBot="1" x14ac:dyDescent="0.3">
      <c r="A235" s="157">
        <v>200</v>
      </c>
      <c r="B235" s="153" t="s">
        <v>516</v>
      </c>
      <c r="C235" s="153" t="s">
        <v>968</v>
      </c>
      <c r="D235" s="154" t="s">
        <v>178</v>
      </c>
      <c r="E235" s="155" t="s">
        <v>178</v>
      </c>
      <c r="F235" s="153" t="s">
        <v>351</v>
      </c>
      <c r="G235" s="69" t="s">
        <v>559</v>
      </c>
    </row>
    <row r="236" spans="1:7" s="145" customFormat="1" ht="39" thickBot="1" x14ac:dyDescent="0.3">
      <c r="A236" s="157">
        <v>201</v>
      </c>
      <c r="B236" s="153" t="s">
        <v>517</v>
      </c>
      <c r="C236" s="153" t="s">
        <v>968</v>
      </c>
      <c r="D236" s="154" t="s">
        <v>352</v>
      </c>
      <c r="E236" s="155" t="s">
        <v>353</v>
      </c>
      <c r="F236" s="153" t="s">
        <v>354</v>
      </c>
      <c r="G236" s="69" t="s">
        <v>559</v>
      </c>
    </row>
    <row r="237" spans="1:7" s="145" customFormat="1" ht="39" thickBot="1" x14ac:dyDescent="0.3">
      <c r="A237" s="157">
        <v>202</v>
      </c>
      <c r="B237" s="153" t="s">
        <v>519</v>
      </c>
      <c r="C237" s="153" t="s">
        <v>968</v>
      </c>
      <c r="D237" s="154" t="s">
        <v>355</v>
      </c>
      <c r="E237" s="155" t="s">
        <v>356</v>
      </c>
      <c r="F237" s="153" t="s">
        <v>357</v>
      </c>
      <c r="G237" s="69" t="s">
        <v>559</v>
      </c>
    </row>
    <row r="238" spans="1:7" s="145" customFormat="1" ht="26.25" thickBot="1" x14ac:dyDescent="0.3">
      <c r="A238" s="157">
        <v>203</v>
      </c>
      <c r="B238" s="153" t="s">
        <v>520</v>
      </c>
      <c r="C238" s="153" t="s">
        <v>968</v>
      </c>
      <c r="D238" s="154" t="s">
        <v>178</v>
      </c>
      <c r="E238" s="155" t="s">
        <v>178</v>
      </c>
      <c r="F238" s="153" t="s">
        <v>358</v>
      </c>
      <c r="G238" s="69" t="s">
        <v>559</v>
      </c>
    </row>
    <row r="239" spans="1:7" s="145" customFormat="1" ht="73.5" customHeight="1" thickBot="1" x14ac:dyDescent="0.3">
      <c r="A239" s="157">
        <v>204</v>
      </c>
      <c r="B239" s="153" t="s">
        <v>521</v>
      </c>
      <c r="C239" s="153"/>
      <c r="D239" s="154" t="s">
        <v>359</v>
      </c>
      <c r="E239" s="155" t="s">
        <v>160</v>
      </c>
      <c r="F239" s="153" t="s">
        <v>360</v>
      </c>
      <c r="G239" s="69" t="s">
        <v>559</v>
      </c>
    </row>
    <row r="240" spans="1:7" ht="102.75" thickBot="1" x14ac:dyDescent="0.3">
      <c r="A240" s="122">
        <v>205</v>
      </c>
      <c r="B240" s="66" t="s">
        <v>522</v>
      </c>
      <c r="C240" s="129" t="s">
        <v>969</v>
      </c>
      <c r="D240" s="67" t="s">
        <v>361</v>
      </c>
      <c r="E240" s="68" t="s">
        <v>363</v>
      </c>
      <c r="F240" s="153" t="s">
        <v>362</v>
      </c>
      <c r="G240" s="69" t="s">
        <v>559</v>
      </c>
    </row>
    <row r="241" spans="1:7" ht="39" thickBot="1" x14ac:dyDescent="0.3">
      <c r="A241" s="122">
        <v>206</v>
      </c>
      <c r="B241" s="66" t="s">
        <v>364</v>
      </c>
      <c r="C241" s="129" t="s">
        <v>968</v>
      </c>
      <c r="D241" s="67" t="s">
        <v>178</v>
      </c>
      <c r="E241" s="68" t="s">
        <v>178</v>
      </c>
      <c r="F241" s="153" t="s">
        <v>393</v>
      </c>
      <c r="G241" s="69" t="s">
        <v>559</v>
      </c>
    </row>
    <row r="242" spans="1:7" ht="15.75" thickBot="1" x14ac:dyDescent="0.3">
      <c r="A242" s="122">
        <v>207</v>
      </c>
      <c r="B242" s="66" t="s">
        <v>709</v>
      </c>
      <c r="C242" s="129" t="s">
        <v>968</v>
      </c>
      <c r="D242" s="67"/>
      <c r="E242" s="68"/>
      <c r="F242" s="153"/>
      <c r="G242" s="69" t="s">
        <v>559</v>
      </c>
    </row>
    <row r="243" spans="1:7" ht="15.75" thickBot="1" x14ac:dyDescent="0.3">
      <c r="A243" s="122">
        <v>208</v>
      </c>
      <c r="B243" s="66" t="s">
        <v>523</v>
      </c>
      <c r="C243" s="148" t="s">
        <v>968</v>
      </c>
      <c r="D243" s="67"/>
      <c r="E243" s="68"/>
      <c r="F243" s="153"/>
      <c r="G243" s="69" t="s">
        <v>559</v>
      </c>
    </row>
    <row r="244" spans="1:7" ht="15.75" thickBot="1" x14ac:dyDescent="0.3">
      <c r="A244" s="122">
        <v>209</v>
      </c>
      <c r="B244" s="66" t="s">
        <v>524</v>
      </c>
      <c r="C244" s="148" t="s">
        <v>968</v>
      </c>
      <c r="D244" s="67"/>
      <c r="E244" s="68"/>
      <c r="F244" s="153"/>
      <c r="G244" s="69" t="s">
        <v>559</v>
      </c>
    </row>
    <row r="245" spans="1:7" ht="15.75" thickBot="1" x14ac:dyDescent="0.3">
      <c r="A245" s="122">
        <v>210</v>
      </c>
      <c r="B245" s="66" t="s">
        <v>525</v>
      </c>
      <c r="C245" s="148" t="s">
        <v>968</v>
      </c>
      <c r="D245" s="67"/>
      <c r="E245" s="68"/>
      <c r="F245" s="153"/>
      <c r="G245" s="69" t="s">
        <v>559</v>
      </c>
    </row>
    <row r="246" spans="1:7" ht="15.75" thickBot="1" x14ac:dyDescent="0.3">
      <c r="A246" s="122">
        <v>211</v>
      </c>
      <c r="B246" s="66" t="s">
        <v>526</v>
      </c>
      <c r="C246" s="148" t="s">
        <v>968</v>
      </c>
      <c r="D246" s="67"/>
      <c r="E246" s="68"/>
      <c r="F246" s="153"/>
      <c r="G246" s="69" t="s">
        <v>559</v>
      </c>
    </row>
    <row r="247" spans="1:7" ht="15.75" thickBot="1" x14ac:dyDescent="0.3">
      <c r="A247" s="122">
        <v>212</v>
      </c>
      <c r="B247" s="66" t="s">
        <v>527</v>
      </c>
      <c r="C247" s="148" t="s">
        <v>968</v>
      </c>
      <c r="D247" s="67"/>
      <c r="E247" s="68"/>
      <c r="F247" s="153"/>
      <c r="G247" s="93" t="s">
        <v>502</v>
      </c>
    </row>
    <row r="248" spans="1:7" ht="15.75" thickBot="1" x14ac:dyDescent="0.3">
      <c r="A248" s="122">
        <v>213</v>
      </c>
      <c r="B248" s="66" t="s">
        <v>712</v>
      </c>
      <c r="C248" s="148" t="s">
        <v>968</v>
      </c>
      <c r="D248" s="67"/>
      <c r="E248" s="68"/>
      <c r="F248" s="153"/>
      <c r="G248" s="93" t="s">
        <v>554</v>
      </c>
    </row>
    <row r="249" spans="1:7" ht="39" thickBot="1" x14ac:dyDescent="0.3">
      <c r="A249" s="122">
        <v>214</v>
      </c>
      <c r="B249" s="66" t="s">
        <v>713</v>
      </c>
      <c r="C249" s="148" t="s">
        <v>968</v>
      </c>
      <c r="D249" s="67" t="s">
        <v>365</v>
      </c>
      <c r="E249" s="68" t="s">
        <v>367</v>
      </c>
      <c r="F249" s="153" t="s">
        <v>366</v>
      </c>
      <c r="G249" s="69" t="s">
        <v>559</v>
      </c>
    </row>
    <row r="250" spans="1:7" ht="39" thickBot="1" x14ac:dyDescent="0.3">
      <c r="A250" s="122">
        <v>215</v>
      </c>
      <c r="B250" s="66" t="s">
        <v>528</v>
      </c>
      <c r="C250" s="148" t="s">
        <v>969</v>
      </c>
      <c r="D250" s="67" t="s">
        <v>368</v>
      </c>
      <c r="E250" s="68" t="s">
        <v>369</v>
      </c>
      <c r="F250" s="153" t="s">
        <v>401</v>
      </c>
      <c r="G250" s="69" t="s">
        <v>559</v>
      </c>
    </row>
    <row r="251" spans="1:7" ht="39" thickBot="1" x14ac:dyDescent="0.3">
      <c r="A251" s="122">
        <v>216</v>
      </c>
      <c r="B251" s="66" t="s">
        <v>33</v>
      </c>
      <c r="C251" s="148" t="s">
        <v>968</v>
      </c>
      <c r="D251" s="67" t="s">
        <v>178</v>
      </c>
      <c r="E251" s="68" t="s">
        <v>178</v>
      </c>
      <c r="F251" s="153" t="s">
        <v>370</v>
      </c>
      <c r="G251" s="69" t="s">
        <v>559</v>
      </c>
    </row>
    <row r="252" spans="1:7" ht="26.25" thickBot="1" x14ac:dyDescent="0.3">
      <c r="A252" s="122">
        <v>217</v>
      </c>
      <c r="B252" s="66" t="s">
        <v>834</v>
      </c>
      <c r="C252" s="148" t="s">
        <v>969</v>
      </c>
      <c r="D252" s="74" t="s">
        <v>371</v>
      </c>
      <c r="E252" s="68" t="s">
        <v>374</v>
      </c>
      <c r="F252" s="153" t="s">
        <v>373</v>
      </c>
      <c r="G252" s="69" t="s">
        <v>559</v>
      </c>
    </row>
    <row r="253" spans="1:7" ht="26.25" thickBot="1" x14ac:dyDescent="0.3">
      <c r="A253" s="122">
        <v>218</v>
      </c>
      <c r="B253" s="66" t="s">
        <v>229</v>
      </c>
      <c r="C253" s="148" t="s">
        <v>969</v>
      </c>
      <c r="D253" s="68" t="s">
        <v>372</v>
      </c>
      <c r="E253" s="68" t="s">
        <v>374</v>
      </c>
      <c r="F253" s="153" t="s">
        <v>373</v>
      </c>
      <c r="G253" s="69" t="s">
        <v>559</v>
      </c>
    </row>
    <row r="254" spans="1:7" ht="39" thickBot="1" x14ac:dyDescent="0.3">
      <c r="A254" s="122">
        <v>219</v>
      </c>
      <c r="B254" s="66" t="s">
        <v>529</v>
      </c>
      <c r="C254" s="148" t="s">
        <v>968</v>
      </c>
      <c r="D254" s="67" t="s">
        <v>377</v>
      </c>
      <c r="E254" s="68" t="s">
        <v>376</v>
      </c>
      <c r="F254" s="153" t="s">
        <v>375</v>
      </c>
      <c r="G254" s="69" t="s">
        <v>559</v>
      </c>
    </row>
    <row r="255" spans="1:7" ht="39" thickBot="1" x14ac:dyDescent="0.3">
      <c r="A255" s="122">
        <v>220</v>
      </c>
      <c r="B255" s="66" t="s">
        <v>230</v>
      </c>
      <c r="C255" s="148" t="s">
        <v>968</v>
      </c>
      <c r="D255" s="67" t="s">
        <v>379</v>
      </c>
      <c r="E255" s="68" t="s">
        <v>380</v>
      </c>
      <c r="F255" s="153" t="s">
        <v>378</v>
      </c>
      <c r="G255" s="69" t="s">
        <v>559</v>
      </c>
    </row>
    <row r="256" spans="1:7" ht="39" thickBot="1" x14ac:dyDescent="0.3">
      <c r="A256" s="122">
        <v>221</v>
      </c>
      <c r="B256" s="66" t="s">
        <v>231</v>
      </c>
      <c r="C256" s="148" t="s">
        <v>968</v>
      </c>
      <c r="D256" s="67" t="s">
        <v>381</v>
      </c>
      <c r="E256" s="68" t="s">
        <v>382</v>
      </c>
      <c r="F256" s="153" t="s">
        <v>383</v>
      </c>
      <c r="G256" s="69" t="s">
        <v>559</v>
      </c>
    </row>
    <row r="257" spans="1:7" ht="43.5" customHeight="1" thickBot="1" x14ac:dyDescent="0.3">
      <c r="A257" s="122">
        <v>222</v>
      </c>
      <c r="B257" s="66" t="s">
        <v>530</v>
      </c>
      <c r="C257" s="148" t="s">
        <v>968</v>
      </c>
      <c r="D257" s="67" t="s">
        <v>385</v>
      </c>
      <c r="E257" s="68" t="s">
        <v>386</v>
      </c>
      <c r="F257" s="153" t="s">
        <v>384</v>
      </c>
      <c r="G257" s="69" t="s">
        <v>559</v>
      </c>
    </row>
    <row r="258" spans="1:7" ht="45.75" customHeight="1" thickBot="1" x14ac:dyDescent="0.3">
      <c r="A258" s="122">
        <v>223</v>
      </c>
      <c r="B258" s="66" t="s">
        <v>531</v>
      </c>
      <c r="C258" s="148" t="s">
        <v>968</v>
      </c>
      <c r="D258" s="67" t="s">
        <v>388</v>
      </c>
      <c r="E258" s="68" t="s">
        <v>134</v>
      </c>
      <c r="F258" s="153" t="s">
        <v>387</v>
      </c>
      <c r="G258" s="69" t="s">
        <v>559</v>
      </c>
    </row>
    <row r="259" spans="1:7" ht="26.25" thickBot="1" x14ac:dyDescent="0.3">
      <c r="A259" s="122">
        <v>224</v>
      </c>
      <c r="B259" s="66" t="s">
        <v>232</v>
      </c>
      <c r="C259" s="148" t="s">
        <v>968</v>
      </c>
      <c r="D259" s="67" t="s">
        <v>389</v>
      </c>
      <c r="E259" s="68" t="s">
        <v>91</v>
      </c>
      <c r="F259" s="153" t="s">
        <v>390</v>
      </c>
      <c r="G259" s="69" t="s">
        <v>559</v>
      </c>
    </row>
    <row r="260" spans="1:7" ht="51.75" thickBot="1" x14ac:dyDescent="0.3">
      <c r="A260" s="122">
        <v>225</v>
      </c>
      <c r="B260" s="66" t="s">
        <v>233</v>
      </c>
      <c r="C260" s="148" t="s">
        <v>968</v>
      </c>
      <c r="D260" s="68" t="s">
        <v>178</v>
      </c>
      <c r="E260" s="68" t="s">
        <v>178</v>
      </c>
      <c r="F260" s="153" t="s">
        <v>391</v>
      </c>
      <c r="G260" s="69" t="s">
        <v>559</v>
      </c>
    </row>
    <row r="261" spans="1:7" ht="64.5" thickBot="1" x14ac:dyDescent="0.3">
      <c r="A261" s="122">
        <v>226</v>
      </c>
      <c r="B261" s="66" t="s">
        <v>714</v>
      </c>
      <c r="C261" s="148" t="s">
        <v>968</v>
      </c>
      <c r="D261" s="68" t="s">
        <v>178</v>
      </c>
      <c r="E261" s="68" t="s">
        <v>178</v>
      </c>
      <c r="F261" s="153" t="s">
        <v>716</v>
      </c>
      <c r="G261" s="69" t="s">
        <v>559</v>
      </c>
    </row>
    <row r="262" spans="1:7" ht="39" thickBot="1" x14ac:dyDescent="0.3">
      <c r="A262" s="122">
        <v>227</v>
      </c>
      <c r="B262" s="66" t="s">
        <v>532</v>
      </c>
      <c r="C262" s="129" t="s">
        <v>969</v>
      </c>
      <c r="D262" s="68" t="s">
        <v>178</v>
      </c>
      <c r="E262" s="68" t="s">
        <v>178</v>
      </c>
      <c r="F262" s="153" t="s">
        <v>717</v>
      </c>
      <c r="G262" s="69" t="s">
        <v>559</v>
      </c>
    </row>
    <row r="263" spans="1:7" ht="64.5" thickBot="1" x14ac:dyDescent="0.3">
      <c r="A263" s="122">
        <v>228</v>
      </c>
      <c r="B263" s="66" t="s">
        <v>715</v>
      </c>
      <c r="C263" s="148" t="s">
        <v>968</v>
      </c>
      <c r="D263" s="68" t="s">
        <v>178</v>
      </c>
      <c r="E263" s="68" t="s">
        <v>178</v>
      </c>
      <c r="F263" s="153" t="s">
        <v>716</v>
      </c>
      <c r="G263" s="69" t="s">
        <v>559</v>
      </c>
    </row>
    <row r="264" spans="1:7" ht="39" thickBot="1" x14ac:dyDescent="0.3">
      <c r="A264" s="122">
        <v>229</v>
      </c>
      <c r="B264" s="66" t="s">
        <v>533</v>
      </c>
      <c r="C264" s="148" t="s">
        <v>969</v>
      </c>
      <c r="D264" s="68" t="s">
        <v>178</v>
      </c>
      <c r="E264" s="68" t="s">
        <v>178</v>
      </c>
      <c r="F264" s="153" t="s">
        <v>717</v>
      </c>
      <c r="G264" s="69" t="s">
        <v>559</v>
      </c>
    </row>
    <row r="265" spans="1:7" ht="39" thickBot="1" x14ac:dyDescent="0.3">
      <c r="A265" s="122">
        <v>230</v>
      </c>
      <c r="B265" s="66" t="s">
        <v>405</v>
      </c>
      <c r="C265" s="148" t="s">
        <v>968</v>
      </c>
      <c r="D265" s="68" t="s">
        <v>178</v>
      </c>
      <c r="E265" s="68" t="s">
        <v>178</v>
      </c>
      <c r="F265" s="153" t="s">
        <v>412</v>
      </c>
      <c r="G265" s="69" t="s">
        <v>559</v>
      </c>
    </row>
    <row r="266" spans="1:7" ht="39" thickBot="1" x14ac:dyDescent="0.3">
      <c r="A266" s="122">
        <v>231</v>
      </c>
      <c r="B266" s="66" t="s">
        <v>406</v>
      </c>
      <c r="C266" s="148" t="s">
        <v>968</v>
      </c>
      <c r="D266" s="68" t="s">
        <v>178</v>
      </c>
      <c r="E266" s="68" t="s">
        <v>178</v>
      </c>
      <c r="F266" s="153" t="s">
        <v>412</v>
      </c>
      <c r="G266" s="69" t="s">
        <v>559</v>
      </c>
    </row>
    <row r="267" spans="1:7" ht="64.5" thickBot="1" x14ac:dyDescent="0.3">
      <c r="A267" s="122">
        <v>232</v>
      </c>
      <c r="B267" s="66" t="s">
        <v>535</v>
      </c>
      <c r="C267" s="148" t="s">
        <v>969</v>
      </c>
      <c r="D267" s="68" t="s">
        <v>421</v>
      </c>
      <c r="E267" s="68" t="s">
        <v>422</v>
      </c>
      <c r="F267" s="153" t="s">
        <v>408</v>
      </c>
      <c r="G267" s="69" t="s">
        <v>559</v>
      </c>
    </row>
    <row r="268" spans="1:7" ht="77.25" thickBot="1" x14ac:dyDescent="0.3">
      <c r="A268" s="122">
        <v>233</v>
      </c>
      <c r="B268" s="66" t="s">
        <v>534</v>
      </c>
      <c r="C268" s="148" t="s">
        <v>968</v>
      </c>
      <c r="D268" s="68" t="s">
        <v>178</v>
      </c>
      <c r="E268" s="68" t="s">
        <v>178</v>
      </c>
      <c r="F268" s="153" t="s">
        <v>430</v>
      </c>
      <c r="G268" s="69" t="s">
        <v>559</v>
      </c>
    </row>
    <row r="269" spans="1:7" ht="39" thickBot="1" x14ac:dyDescent="0.3">
      <c r="A269" s="122">
        <v>234</v>
      </c>
      <c r="B269" s="66" t="s">
        <v>536</v>
      </c>
      <c r="C269" s="148" t="s">
        <v>969</v>
      </c>
      <c r="D269" s="68" t="s">
        <v>423</v>
      </c>
      <c r="E269" s="68" t="s">
        <v>425</v>
      </c>
      <c r="F269" s="153" t="s">
        <v>410</v>
      </c>
      <c r="G269" s="69" t="s">
        <v>559</v>
      </c>
    </row>
    <row r="270" spans="1:7" ht="51.75" thickBot="1" x14ac:dyDescent="0.3">
      <c r="A270" s="122">
        <v>235</v>
      </c>
      <c r="B270" s="66" t="s">
        <v>537</v>
      </c>
      <c r="C270" s="148" t="s">
        <v>969</v>
      </c>
      <c r="D270" s="68" t="s">
        <v>424</v>
      </c>
      <c r="E270" s="68" t="s">
        <v>426</v>
      </c>
      <c r="F270" s="153" t="s">
        <v>409</v>
      </c>
      <c r="G270" s="69" t="s">
        <v>559</v>
      </c>
    </row>
    <row r="271" spans="1:7" ht="66" customHeight="1" thickBot="1" x14ac:dyDescent="0.3">
      <c r="A271" s="122">
        <v>236</v>
      </c>
      <c r="B271" s="66" t="s">
        <v>538</v>
      </c>
      <c r="C271" s="148" t="s">
        <v>969</v>
      </c>
      <c r="D271" s="68" t="s">
        <v>178</v>
      </c>
      <c r="E271" s="68" t="s">
        <v>178</v>
      </c>
      <c r="F271" s="153" t="s">
        <v>413</v>
      </c>
      <c r="G271" s="69" t="s">
        <v>559</v>
      </c>
    </row>
    <row r="272" spans="1:7" ht="51.75" thickBot="1" x14ac:dyDescent="0.3">
      <c r="A272" s="122">
        <v>237</v>
      </c>
      <c r="B272" s="66" t="s">
        <v>539</v>
      </c>
      <c r="C272" s="148" t="s">
        <v>968</v>
      </c>
      <c r="D272" s="68" t="s">
        <v>178</v>
      </c>
      <c r="E272" s="68" t="s">
        <v>178</v>
      </c>
      <c r="F272" s="153" t="s">
        <v>414</v>
      </c>
      <c r="G272" s="69" t="s">
        <v>559</v>
      </c>
    </row>
    <row r="273" spans="1:7" s="145" customFormat="1" ht="51" customHeight="1" thickBot="1" x14ac:dyDescent="0.3">
      <c r="A273" s="157">
        <v>238</v>
      </c>
      <c r="B273" s="153" t="s">
        <v>718</v>
      </c>
      <c r="C273" s="153" t="s">
        <v>968</v>
      </c>
      <c r="D273" s="155" t="s">
        <v>178</v>
      </c>
      <c r="E273" s="155" t="s">
        <v>178</v>
      </c>
      <c r="F273" s="153" t="s">
        <v>411</v>
      </c>
      <c r="G273" s="69" t="s">
        <v>559</v>
      </c>
    </row>
    <row r="274" spans="1:7" s="145" customFormat="1" ht="60.75" customHeight="1" thickBot="1" x14ac:dyDescent="0.3">
      <c r="A274" s="157">
        <v>239</v>
      </c>
      <c r="B274" s="153" t="s">
        <v>540</v>
      </c>
      <c r="C274" s="132" t="s">
        <v>969</v>
      </c>
      <c r="D274" s="155" t="s">
        <v>427</v>
      </c>
      <c r="E274" s="155" t="s">
        <v>428</v>
      </c>
      <c r="F274" s="153" t="s">
        <v>415</v>
      </c>
      <c r="G274" s="69" t="s">
        <v>559</v>
      </c>
    </row>
    <row r="275" spans="1:7" s="145" customFormat="1" ht="26.25" thickBot="1" x14ac:dyDescent="0.3">
      <c r="A275" s="157">
        <v>240</v>
      </c>
      <c r="B275" s="153" t="s">
        <v>541</v>
      </c>
      <c r="C275" s="153" t="s">
        <v>968</v>
      </c>
      <c r="D275" s="155" t="s">
        <v>178</v>
      </c>
      <c r="E275" s="155" t="s">
        <v>178</v>
      </c>
      <c r="F275" s="153" t="s">
        <v>431</v>
      </c>
      <c r="G275" s="69" t="s">
        <v>559</v>
      </c>
    </row>
    <row r="276" spans="1:7" s="145" customFormat="1" ht="376.5" customHeight="1" thickBot="1" x14ac:dyDescent="0.3">
      <c r="A276" s="157">
        <v>241</v>
      </c>
      <c r="B276" s="153" t="s">
        <v>542</v>
      </c>
      <c r="C276" s="153" t="s">
        <v>968</v>
      </c>
      <c r="D276" s="155" t="s">
        <v>178</v>
      </c>
      <c r="E276" s="155" t="s">
        <v>178</v>
      </c>
      <c r="F276" s="153" t="s">
        <v>544</v>
      </c>
      <c r="G276" s="69" t="s">
        <v>559</v>
      </c>
    </row>
    <row r="277" spans="1:7" s="145" customFormat="1" ht="209.25" customHeight="1" thickBot="1" x14ac:dyDescent="0.3">
      <c r="A277" s="157">
        <v>242</v>
      </c>
      <c r="B277" s="153" t="s">
        <v>829</v>
      </c>
      <c r="C277" s="153" t="s">
        <v>968</v>
      </c>
      <c r="D277" s="155" t="s">
        <v>178</v>
      </c>
      <c r="E277" s="155" t="s">
        <v>178</v>
      </c>
      <c r="F277" s="153" t="s">
        <v>543</v>
      </c>
      <c r="G277" s="159" t="s">
        <v>454</v>
      </c>
    </row>
    <row r="278" spans="1:7" s="145" customFormat="1" ht="26.25" thickBot="1" x14ac:dyDescent="0.3">
      <c r="A278" s="157">
        <v>243</v>
      </c>
      <c r="B278" s="78" t="s">
        <v>719</v>
      </c>
      <c r="C278" s="132" t="s">
        <v>969</v>
      </c>
      <c r="D278" s="155" t="s">
        <v>546</v>
      </c>
      <c r="E278" s="155" t="s">
        <v>429</v>
      </c>
      <c r="F278" s="153" t="s">
        <v>720</v>
      </c>
      <c r="G278" s="69" t="s">
        <v>559</v>
      </c>
    </row>
    <row r="279" spans="1:7" s="145" customFormat="1" ht="26.25" thickBot="1" x14ac:dyDescent="0.3">
      <c r="A279" s="157">
        <v>244</v>
      </c>
      <c r="B279" s="78" t="s">
        <v>545</v>
      </c>
      <c r="C279" s="132" t="s">
        <v>969</v>
      </c>
      <c r="D279" s="155"/>
      <c r="E279" s="155"/>
      <c r="F279" s="153" t="s">
        <v>550</v>
      </c>
      <c r="G279" s="69" t="s">
        <v>559</v>
      </c>
    </row>
    <row r="280" spans="1:7" s="145" customFormat="1" ht="26.25" thickBot="1" x14ac:dyDescent="0.3">
      <c r="A280" s="157">
        <v>245</v>
      </c>
      <c r="B280" s="78" t="s">
        <v>721</v>
      </c>
      <c r="C280" s="153" t="s">
        <v>968</v>
      </c>
      <c r="D280" s="155" t="s">
        <v>723</v>
      </c>
      <c r="E280" s="155"/>
      <c r="F280" s="153" t="s">
        <v>547</v>
      </c>
      <c r="G280" s="69" t="s">
        <v>559</v>
      </c>
    </row>
    <row r="281" spans="1:7" s="145" customFormat="1" ht="26.25" thickBot="1" x14ac:dyDescent="0.3">
      <c r="A281" s="157">
        <v>246</v>
      </c>
      <c r="B281" s="153" t="s">
        <v>722</v>
      </c>
      <c r="C281" s="153" t="s">
        <v>968</v>
      </c>
      <c r="D281" s="155" t="s">
        <v>723</v>
      </c>
      <c r="E281" s="155"/>
      <c r="F281" s="153" t="s">
        <v>547</v>
      </c>
      <c r="G281" s="69" t="s">
        <v>559</v>
      </c>
    </row>
    <row r="282" spans="1:7" s="145" customFormat="1" ht="26.25" thickBot="1" x14ac:dyDescent="0.3">
      <c r="A282" s="157">
        <v>247</v>
      </c>
      <c r="B282" s="153" t="s">
        <v>548</v>
      </c>
      <c r="C282" s="153" t="s">
        <v>968</v>
      </c>
      <c r="D282" s="155" t="s">
        <v>178</v>
      </c>
      <c r="E282" s="155" t="s">
        <v>178</v>
      </c>
      <c r="F282" s="153" t="s">
        <v>549</v>
      </c>
      <c r="G282" s="69" t="s">
        <v>559</v>
      </c>
    </row>
    <row r="283" spans="1:7" s="145" customFormat="1" ht="102.75" thickBot="1" x14ac:dyDescent="0.3">
      <c r="A283" s="157">
        <v>248</v>
      </c>
      <c r="B283" s="153" t="s">
        <v>697</v>
      </c>
      <c r="C283" s="153" t="s">
        <v>968</v>
      </c>
      <c r="D283" s="155" t="s">
        <v>178</v>
      </c>
      <c r="E283" s="155" t="s">
        <v>178</v>
      </c>
      <c r="F283" s="153" t="s">
        <v>432</v>
      </c>
      <c r="G283" s="69" t="s">
        <v>559</v>
      </c>
    </row>
    <row r="284" spans="1:7" s="145" customFormat="1" ht="141" thickBot="1" x14ac:dyDescent="0.3">
      <c r="A284" s="157">
        <v>249</v>
      </c>
      <c r="B284" s="153" t="s">
        <v>698</v>
      </c>
      <c r="C284" s="153" t="s">
        <v>968</v>
      </c>
      <c r="D284" s="155" t="s">
        <v>178</v>
      </c>
      <c r="E284" s="155" t="s">
        <v>178</v>
      </c>
      <c r="F284" s="153" t="s">
        <v>433</v>
      </c>
      <c r="G284" s="69" t="s">
        <v>559</v>
      </c>
    </row>
    <row r="285" spans="1:7" s="145" customFormat="1" ht="51.75" thickBot="1" x14ac:dyDescent="0.3">
      <c r="A285" s="157">
        <v>250</v>
      </c>
      <c r="B285" s="153" t="s">
        <v>436</v>
      </c>
      <c r="C285" s="153" t="s">
        <v>968</v>
      </c>
      <c r="D285" s="155" t="s">
        <v>437</v>
      </c>
      <c r="E285" s="155">
        <v>45.37</v>
      </c>
      <c r="F285" s="153" t="s">
        <v>438</v>
      </c>
      <c r="G285" s="69" t="s">
        <v>559</v>
      </c>
    </row>
    <row r="286" spans="1:7" s="145" customFormat="1" ht="90.75" thickBot="1" x14ac:dyDescent="0.3">
      <c r="A286" s="157">
        <v>251</v>
      </c>
      <c r="B286" s="79" t="s">
        <v>979</v>
      </c>
      <c r="C286" s="132" t="s">
        <v>969</v>
      </c>
      <c r="D286" s="155" t="s">
        <v>1040</v>
      </c>
      <c r="E286" s="155" t="s">
        <v>367</v>
      </c>
      <c r="F286" s="79" t="s">
        <v>730</v>
      </c>
      <c r="G286" s="159" t="s">
        <v>725</v>
      </c>
    </row>
    <row r="287" spans="1:7" s="145" customFormat="1" ht="78" thickBot="1" x14ac:dyDescent="0.3">
      <c r="A287" s="157">
        <v>252</v>
      </c>
      <c r="B287" s="79" t="s">
        <v>975</v>
      </c>
      <c r="C287" s="153" t="s">
        <v>968</v>
      </c>
      <c r="D287" s="80"/>
      <c r="E287" s="155"/>
      <c r="F287" s="79" t="s">
        <v>731</v>
      </c>
      <c r="G287" s="69" t="s">
        <v>559</v>
      </c>
    </row>
    <row r="288" spans="1:7" s="145" customFormat="1" ht="57" customHeight="1" thickBot="1" x14ac:dyDescent="0.3">
      <c r="A288" s="157">
        <v>253</v>
      </c>
      <c r="B288" s="79" t="s">
        <v>976</v>
      </c>
      <c r="C288" s="132" t="s">
        <v>969</v>
      </c>
      <c r="D288" s="155" t="s">
        <v>1041</v>
      </c>
      <c r="E288" s="155" t="s">
        <v>1044</v>
      </c>
      <c r="F288" s="79" t="s">
        <v>729</v>
      </c>
      <c r="G288" s="69" t="s">
        <v>559</v>
      </c>
    </row>
    <row r="289" spans="1:7" s="145" customFormat="1" ht="73.5" customHeight="1" thickBot="1" x14ac:dyDescent="0.3">
      <c r="A289" s="157">
        <v>254</v>
      </c>
      <c r="B289" s="79" t="s">
        <v>977</v>
      </c>
      <c r="C289" s="132" t="s">
        <v>969</v>
      </c>
      <c r="D289" s="155" t="s">
        <v>1042</v>
      </c>
      <c r="E289" s="155" t="s">
        <v>1043</v>
      </c>
      <c r="F289" s="79" t="s">
        <v>728</v>
      </c>
      <c r="G289" s="69" t="s">
        <v>559</v>
      </c>
    </row>
    <row r="290" spans="1:7" s="145" customFormat="1" ht="52.5" thickBot="1" x14ac:dyDescent="0.3">
      <c r="A290" s="157">
        <v>255</v>
      </c>
      <c r="B290" s="79" t="s">
        <v>978</v>
      </c>
      <c r="C290" s="153" t="s">
        <v>968</v>
      </c>
      <c r="D290" s="80"/>
      <c r="E290" s="80"/>
      <c r="F290" s="79" t="s">
        <v>724</v>
      </c>
      <c r="G290" s="159" t="s">
        <v>727</v>
      </c>
    </row>
    <row r="291" spans="1:7" s="145" customFormat="1" ht="39.75" thickBot="1" x14ac:dyDescent="0.3">
      <c r="A291" s="157">
        <v>256</v>
      </c>
      <c r="B291" s="79" t="s">
        <v>815</v>
      </c>
      <c r="C291" s="153" t="s">
        <v>968</v>
      </c>
      <c r="D291" s="80"/>
      <c r="E291" s="80"/>
      <c r="F291" s="79" t="s">
        <v>822</v>
      </c>
      <c r="G291" s="69" t="s">
        <v>559</v>
      </c>
    </row>
    <row r="292" spans="1:7" s="145" customFormat="1" ht="39.75" thickBot="1" x14ac:dyDescent="0.3">
      <c r="A292" s="157">
        <v>257</v>
      </c>
      <c r="B292" s="79" t="s">
        <v>816</v>
      </c>
      <c r="C292" s="153" t="s">
        <v>968</v>
      </c>
      <c r="D292" s="80"/>
      <c r="E292" s="80"/>
      <c r="F292" s="79" t="s">
        <v>822</v>
      </c>
      <c r="G292" s="69" t="s">
        <v>559</v>
      </c>
    </row>
    <row r="293" spans="1:7" s="145" customFormat="1" ht="39.75" thickBot="1" x14ac:dyDescent="0.3">
      <c r="A293" s="157">
        <v>258</v>
      </c>
      <c r="B293" s="79" t="s">
        <v>817</v>
      </c>
      <c r="C293" s="153" t="s">
        <v>968</v>
      </c>
      <c r="D293" s="80"/>
      <c r="E293" s="80"/>
      <c r="F293" s="79" t="s">
        <v>822</v>
      </c>
      <c r="G293" s="69" t="s">
        <v>559</v>
      </c>
    </row>
    <row r="294" spans="1:7" s="145" customFormat="1" ht="39.75" thickBot="1" x14ac:dyDescent="0.3">
      <c r="A294" s="157">
        <v>259</v>
      </c>
      <c r="B294" s="79" t="s">
        <v>818</v>
      </c>
      <c r="C294" s="153" t="s">
        <v>968</v>
      </c>
      <c r="D294" s="80"/>
      <c r="E294" s="80"/>
      <c r="F294" s="79" t="s">
        <v>822</v>
      </c>
      <c r="G294" s="69" t="s">
        <v>559</v>
      </c>
    </row>
    <row r="295" spans="1:7" s="145" customFormat="1" ht="39.75" thickBot="1" x14ac:dyDescent="0.3">
      <c r="A295" s="157">
        <v>260</v>
      </c>
      <c r="B295" s="79" t="s">
        <v>819</v>
      </c>
      <c r="C295" s="153" t="s">
        <v>968</v>
      </c>
      <c r="D295" s="80"/>
      <c r="E295" s="80"/>
      <c r="F295" s="79" t="s">
        <v>822</v>
      </c>
      <c r="G295" s="69" t="s">
        <v>559</v>
      </c>
    </row>
    <row r="296" spans="1:7" s="145" customFormat="1" ht="39.75" thickBot="1" x14ac:dyDescent="0.3">
      <c r="A296" s="157">
        <v>261</v>
      </c>
      <c r="B296" s="79" t="s">
        <v>820</v>
      </c>
      <c r="C296" s="153" t="s">
        <v>968</v>
      </c>
      <c r="D296" s="80"/>
      <c r="E296" s="80"/>
      <c r="F296" s="79" t="s">
        <v>822</v>
      </c>
      <c r="G296" s="69" t="s">
        <v>559</v>
      </c>
    </row>
    <row r="297" spans="1:7" s="145" customFormat="1" ht="39.75" thickBot="1" x14ac:dyDescent="0.3">
      <c r="A297" s="157">
        <v>262</v>
      </c>
      <c r="B297" s="79" t="s">
        <v>821</v>
      </c>
      <c r="C297" s="153" t="s">
        <v>968</v>
      </c>
      <c r="D297" s="80"/>
      <c r="E297" s="80"/>
      <c r="F297" s="79" t="s">
        <v>822</v>
      </c>
      <c r="G297" s="69" t="s">
        <v>559</v>
      </c>
    </row>
    <row r="298" spans="1:7" s="145" customFormat="1" ht="39.75" thickBot="1" x14ac:dyDescent="0.3">
      <c r="A298" s="157">
        <v>263</v>
      </c>
      <c r="B298" s="79" t="s">
        <v>814</v>
      </c>
      <c r="C298" s="153" t="s">
        <v>968</v>
      </c>
      <c r="D298" s="80"/>
      <c r="E298" s="80"/>
      <c r="F298" s="79" t="s">
        <v>822</v>
      </c>
      <c r="G298" s="69" t="s">
        <v>559</v>
      </c>
    </row>
    <row r="299" spans="1:7" ht="39.75" thickBot="1" x14ac:dyDescent="0.3">
      <c r="A299" s="157">
        <v>264</v>
      </c>
      <c r="B299" s="79" t="s">
        <v>831</v>
      </c>
      <c r="C299" s="153" t="s">
        <v>968</v>
      </c>
      <c r="D299" s="80"/>
      <c r="E299" s="80"/>
      <c r="F299" s="79" t="s">
        <v>1023</v>
      </c>
      <c r="G299" s="69" t="s">
        <v>559</v>
      </c>
    </row>
    <row r="300" spans="1:7" ht="15.75" thickBot="1" x14ac:dyDescent="0.3">
      <c r="A300" s="157">
        <v>265</v>
      </c>
      <c r="B300" s="79" t="s">
        <v>835</v>
      </c>
      <c r="C300" s="153" t="s">
        <v>968</v>
      </c>
      <c r="D300" s="80"/>
      <c r="E300" s="80"/>
      <c r="F300" s="79" t="s">
        <v>1032</v>
      </c>
      <c r="G300" s="69" t="s">
        <v>559</v>
      </c>
    </row>
    <row r="301" spans="1:7" ht="27" thickBot="1" x14ac:dyDescent="0.3">
      <c r="A301" s="157">
        <v>266</v>
      </c>
      <c r="B301" s="81" t="s">
        <v>837</v>
      </c>
      <c r="C301" s="81" t="s">
        <v>969</v>
      </c>
      <c r="D301" s="80"/>
      <c r="E301" s="80"/>
      <c r="F301" s="79" t="s">
        <v>1033</v>
      </c>
      <c r="G301" s="69" t="s">
        <v>559</v>
      </c>
    </row>
    <row r="302" spans="1:7" ht="52.5" thickBot="1" x14ac:dyDescent="0.3">
      <c r="A302" s="157">
        <v>267</v>
      </c>
      <c r="B302" s="81" t="s">
        <v>893</v>
      </c>
      <c r="C302" s="153" t="s">
        <v>968</v>
      </c>
      <c r="D302" s="80"/>
      <c r="E302" s="80"/>
      <c r="F302" s="79" t="s">
        <v>894</v>
      </c>
      <c r="G302" s="69" t="s">
        <v>559</v>
      </c>
    </row>
    <row r="303" spans="1:7" ht="27" thickBot="1" x14ac:dyDescent="0.3">
      <c r="A303" s="157">
        <v>268</v>
      </c>
      <c r="B303" s="81" t="s">
        <v>1021</v>
      </c>
      <c r="C303" s="153" t="s">
        <v>968</v>
      </c>
      <c r="D303" s="80"/>
      <c r="E303" s="80"/>
      <c r="F303" s="79" t="s">
        <v>1024</v>
      </c>
      <c r="G303" s="69" t="s">
        <v>559</v>
      </c>
    </row>
    <row r="304" spans="1:7" ht="39.75" thickBot="1" x14ac:dyDescent="0.3">
      <c r="A304" s="157">
        <v>269</v>
      </c>
      <c r="B304" s="81" t="s">
        <v>1035</v>
      </c>
      <c r="C304" s="153" t="s">
        <v>968</v>
      </c>
      <c r="D304" s="80"/>
      <c r="E304" s="80"/>
      <c r="F304" s="79" t="s">
        <v>1023</v>
      </c>
      <c r="G304" s="69" t="s">
        <v>559</v>
      </c>
    </row>
    <row r="305" spans="1:7" ht="52.5" thickBot="1" x14ac:dyDescent="0.3">
      <c r="A305" s="157">
        <v>270</v>
      </c>
      <c r="B305" s="81" t="s">
        <v>967</v>
      </c>
      <c r="C305" s="153" t="s">
        <v>968</v>
      </c>
      <c r="D305" s="80"/>
      <c r="E305" s="80"/>
      <c r="F305" s="79" t="s">
        <v>1022</v>
      </c>
      <c r="G305" s="69" t="s">
        <v>559</v>
      </c>
    </row>
    <row r="306" spans="1:7" ht="15.75" thickBot="1" x14ac:dyDescent="0.3">
      <c r="A306" s="157">
        <v>271</v>
      </c>
      <c r="B306" s="81" t="s">
        <v>1025</v>
      </c>
      <c r="C306" s="153" t="s">
        <v>968</v>
      </c>
      <c r="D306" s="80"/>
      <c r="E306" s="80"/>
      <c r="F306" s="79" t="s">
        <v>1026</v>
      </c>
      <c r="G306" s="69" t="s">
        <v>559</v>
      </c>
    </row>
    <row r="307" spans="1:7" ht="27" thickBot="1" x14ac:dyDescent="0.3">
      <c r="A307" s="157">
        <v>272</v>
      </c>
      <c r="B307" s="81" t="s">
        <v>1034</v>
      </c>
      <c r="C307" s="81" t="s">
        <v>969</v>
      </c>
      <c r="D307" s="80"/>
      <c r="E307" s="80"/>
      <c r="F307" s="79" t="s">
        <v>1038</v>
      </c>
      <c r="G307" s="69" t="s">
        <v>559</v>
      </c>
    </row>
    <row r="308" spans="1:7" s="145" customFormat="1" ht="27" thickBot="1" x14ac:dyDescent="0.3">
      <c r="A308" s="157">
        <v>273</v>
      </c>
      <c r="B308" s="81" t="s">
        <v>1036</v>
      </c>
      <c r="C308" s="81" t="s">
        <v>969</v>
      </c>
      <c r="D308" s="80"/>
      <c r="E308" s="80"/>
      <c r="F308" s="79" t="s">
        <v>1037</v>
      </c>
      <c r="G308" s="69" t="s">
        <v>559</v>
      </c>
    </row>
    <row r="309" spans="1:7" x14ac:dyDescent="0.25">
      <c r="A309" s="106"/>
      <c r="F309" s="83"/>
    </row>
    <row r="310" spans="1:7" x14ac:dyDescent="0.25">
      <c r="F310" s="83"/>
    </row>
    <row r="311" spans="1:7" x14ac:dyDescent="0.25">
      <c r="F311" s="83"/>
    </row>
    <row r="312" spans="1:7" x14ac:dyDescent="0.25">
      <c r="F312" s="83"/>
    </row>
    <row r="313" spans="1:7" x14ac:dyDescent="0.25">
      <c r="F313" s="83"/>
    </row>
    <row r="314" spans="1:7" x14ac:dyDescent="0.25">
      <c r="F314" s="83"/>
    </row>
    <row r="315" spans="1:7" x14ac:dyDescent="0.25">
      <c r="F315" s="83"/>
    </row>
    <row r="316" spans="1:7" x14ac:dyDescent="0.25">
      <c r="F316" s="83"/>
    </row>
    <row r="317" spans="1:7" x14ac:dyDescent="0.25">
      <c r="F317" s="83"/>
    </row>
    <row r="318" spans="1:7" x14ac:dyDescent="0.25">
      <c r="F318" s="83"/>
    </row>
    <row r="319" spans="1:7" x14ac:dyDescent="0.25">
      <c r="F319" s="83"/>
    </row>
    <row r="320" spans="1:7" x14ac:dyDescent="0.25">
      <c r="F320" s="83"/>
    </row>
    <row r="321" spans="6:6" x14ac:dyDescent="0.25">
      <c r="F321" s="83"/>
    </row>
    <row r="322" spans="6:6" x14ac:dyDescent="0.25">
      <c r="F322" s="83"/>
    </row>
    <row r="323" spans="6:6" x14ac:dyDescent="0.25">
      <c r="F323" s="83"/>
    </row>
  </sheetData>
  <autoFilter ref="A2:G308" xr:uid="{00000000-0009-0000-0000-000001000000}"/>
  <mergeCells count="72">
    <mergeCell ref="E62:E63"/>
    <mergeCell ref="G221:G222"/>
    <mergeCell ref="G121:G123"/>
    <mergeCell ref="G218:G219"/>
    <mergeCell ref="D208:D209"/>
    <mergeCell ref="E208:E209"/>
    <mergeCell ref="F208:F209"/>
    <mergeCell ref="G208:G209"/>
    <mergeCell ref="G72:G75"/>
    <mergeCell ref="E221:E222"/>
    <mergeCell ref="F221:F222"/>
    <mergeCell ref="E121:E123"/>
    <mergeCell ref="F121:F123"/>
    <mergeCell ref="E189:E191"/>
    <mergeCell ref="E218:E219"/>
    <mergeCell ref="F218:F219"/>
    <mergeCell ref="A64:A65"/>
    <mergeCell ref="B64:B65"/>
    <mergeCell ref="G62:G63"/>
    <mergeCell ref="G3:G20"/>
    <mergeCell ref="G64:G65"/>
    <mergeCell ref="D64:D65"/>
    <mergeCell ref="C3:C20"/>
    <mergeCell ref="C62:C63"/>
    <mergeCell ref="C64:C65"/>
    <mergeCell ref="B62:B63"/>
    <mergeCell ref="B3:B20"/>
    <mergeCell ref="A3:A20"/>
    <mergeCell ref="F4:F11"/>
    <mergeCell ref="A62:A63"/>
    <mergeCell ref="F62:F63"/>
    <mergeCell ref="D62:D63"/>
    <mergeCell ref="B221:B222"/>
    <mergeCell ref="A221:A222"/>
    <mergeCell ref="A104:A107"/>
    <mergeCell ref="D72:D75"/>
    <mergeCell ref="B189:B191"/>
    <mergeCell ref="D121:D123"/>
    <mergeCell ref="D189:D191"/>
    <mergeCell ref="B121:B123"/>
    <mergeCell ref="A121:A123"/>
    <mergeCell ref="C221:C222"/>
    <mergeCell ref="A72:A75"/>
    <mergeCell ref="B104:B107"/>
    <mergeCell ref="A218:A219"/>
    <mergeCell ref="D221:D222"/>
    <mergeCell ref="D218:D219"/>
    <mergeCell ref="A208:A209"/>
    <mergeCell ref="B208:B209"/>
    <mergeCell ref="A77:A78"/>
    <mergeCell ref="B218:B219"/>
    <mergeCell ref="C218:C219"/>
    <mergeCell ref="C208:C209"/>
    <mergeCell ref="A189:A191"/>
    <mergeCell ref="E64:E65"/>
    <mergeCell ref="F64:F65"/>
    <mergeCell ref="G77:G78"/>
    <mergeCell ref="C72:C75"/>
    <mergeCell ref="C77:C78"/>
    <mergeCell ref="E72:E75"/>
    <mergeCell ref="E77:E78"/>
    <mergeCell ref="D77:D78"/>
    <mergeCell ref="F77:F78"/>
    <mergeCell ref="F72:F75"/>
    <mergeCell ref="F189:F191"/>
    <mergeCell ref="G189:G191"/>
    <mergeCell ref="B72:B75"/>
    <mergeCell ref="B77:B78"/>
    <mergeCell ref="G104:G107"/>
    <mergeCell ref="C104:C107"/>
    <mergeCell ref="C121:C123"/>
    <mergeCell ref="C189:C191"/>
  </mergeCells>
  <pageMargins left="0.23622047244094491" right="0.23622047244094491" top="0.74803149606299213" bottom="0.74803149606299213" header="0.31496062992125984" footer="0.31496062992125984"/>
  <pageSetup paperSize="9" scale="47" fitToHeight="1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515"/>
  <sheetViews>
    <sheetView tabSelected="1" zoomScale="85" zoomScaleNormal="85" workbookViewId="0">
      <selection activeCell="K26" sqref="K26"/>
    </sheetView>
  </sheetViews>
  <sheetFormatPr defaultRowHeight="16.5" x14ac:dyDescent="0.3"/>
  <cols>
    <col min="1" max="1" width="6.85546875" style="36" bestFit="1" customWidth="1"/>
    <col min="2" max="2" width="15.28515625" style="36" customWidth="1"/>
    <col min="3" max="3" width="57.28515625" style="36" customWidth="1"/>
    <col min="4" max="4" width="26.85546875" style="36" customWidth="1"/>
    <col min="5" max="5" width="12.85546875" style="36" customWidth="1"/>
    <col min="6" max="6" width="14.7109375" style="36" customWidth="1"/>
    <col min="7" max="7" width="17.5703125" style="36" customWidth="1"/>
    <col min="8" max="8" width="15.85546875" style="36" customWidth="1"/>
  </cols>
  <sheetData>
    <row r="1" spans="1:8" ht="33" customHeight="1" thickBot="1" x14ac:dyDescent="0.3">
      <c r="A1" s="325" t="s">
        <v>1045</v>
      </c>
      <c r="B1" s="326"/>
      <c r="C1" s="326"/>
      <c r="D1" s="326"/>
      <c r="E1" s="326"/>
      <c r="F1" s="326"/>
      <c r="G1" s="326"/>
      <c r="H1" s="326"/>
    </row>
    <row r="2" spans="1:8" ht="18.75" thickBot="1" x14ac:dyDescent="0.3">
      <c r="A2" s="319" t="s">
        <v>592</v>
      </c>
      <c r="B2" s="320"/>
      <c r="C2" s="320"/>
      <c r="D2" s="320"/>
      <c r="E2" s="320"/>
      <c r="F2" s="320"/>
      <c r="G2" s="320"/>
      <c r="H2" s="321"/>
    </row>
    <row r="3" spans="1:8" ht="99.75" thickBot="1" x14ac:dyDescent="0.3">
      <c r="A3" s="43" t="s">
        <v>403</v>
      </c>
      <c r="B3" s="44" t="s">
        <v>594</v>
      </c>
      <c r="C3" s="44" t="s">
        <v>595</v>
      </c>
      <c r="D3" s="45" t="s">
        <v>824</v>
      </c>
      <c r="E3" s="46" t="s">
        <v>823</v>
      </c>
      <c r="F3" s="47" t="s">
        <v>832</v>
      </c>
      <c r="G3" s="46" t="s">
        <v>823</v>
      </c>
      <c r="H3" s="48" t="s">
        <v>828</v>
      </c>
    </row>
    <row r="4" spans="1:8" ht="17.25" thickBot="1" x14ac:dyDescent="0.3">
      <c r="A4" s="43">
        <v>1</v>
      </c>
      <c r="B4" s="44">
        <v>2</v>
      </c>
      <c r="C4" s="44">
        <v>3</v>
      </c>
      <c r="D4" s="45">
        <v>4</v>
      </c>
      <c r="E4" s="46">
        <v>5</v>
      </c>
      <c r="F4" s="47">
        <v>6</v>
      </c>
      <c r="G4" s="46">
        <v>7</v>
      </c>
      <c r="H4" s="48">
        <v>8</v>
      </c>
    </row>
    <row r="5" spans="1:8" ht="15" customHeight="1" x14ac:dyDescent="0.25">
      <c r="A5" s="187">
        <v>1</v>
      </c>
      <c r="B5" s="188">
        <v>17</v>
      </c>
      <c r="C5" s="179" t="str">
        <f>'Zał.1 Lista ob. bud. KOB'!B36</f>
        <v>Budynek nastawni i rozdzielnia odpopielania</v>
      </c>
      <c r="D5" s="7" t="s">
        <v>825</v>
      </c>
      <c r="E5" s="2"/>
      <c r="F5" s="20" t="s">
        <v>559</v>
      </c>
      <c r="G5" s="179"/>
      <c r="H5" s="253">
        <f>E5*2</f>
        <v>0</v>
      </c>
    </row>
    <row r="6" spans="1:8" x14ac:dyDescent="0.25">
      <c r="A6" s="189">
        <v>2</v>
      </c>
      <c r="B6" s="190">
        <v>26</v>
      </c>
      <c r="C6" s="170" t="str">
        <f>'Zał.1 Lista ob. bud. KOB'!B45</f>
        <v>Budynek podciągarki nr 1- I etap</v>
      </c>
      <c r="D6" s="10" t="s">
        <v>825</v>
      </c>
      <c r="E6" s="3"/>
      <c r="F6" s="20" t="s">
        <v>559</v>
      </c>
      <c r="G6" s="170"/>
      <c r="H6" s="254">
        <f>E6*2</f>
        <v>0</v>
      </c>
    </row>
    <row r="7" spans="1:8" x14ac:dyDescent="0.25">
      <c r="A7" s="187">
        <v>3</v>
      </c>
      <c r="B7" s="190">
        <v>27</v>
      </c>
      <c r="C7" s="170" t="str">
        <f>'Zał.1 Lista ob. bud. KOB'!B46</f>
        <v>Budynek podciągarki nr 2- I etap</v>
      </c>
      <c r="D7" s="7" t="s">
        <v>825</v>
      </c>
      <c r="E7" s="3"/>
      <c r="F7" s="20" t="s">
        <v>559</v>
      </c>
      <c r="G7" s="170"/>
      <c r="H7" s="254">
        <f t="shared" ref="H7:H30" si="0">E7*2</f>
        <v>0</v>
      </c>
    </row>
    <row r="8" spans="1:8" x14ac:dyDescent="0.25">
      <c r="A8" s="189">
        <v>4</v>
      </c>
      <c r="B8" s="190">
        <v>28</v>
      </c>
      <c r="C8" s="170" t="str">
        <f>'Zał.1 Lista ob. bud. KOB'!B47</f>
        <v>Budynek podciągarki nr 3- I etap</v>
      </c>
      <c r="D8" s="10" t="s">
        <v>825</v>
      </c>
      <c r="E8" s="3"/>
      <c r="F8" s="20" t="s">
        <v>559</v>
      </c>
      <c r="G8" s="170"/>
      <c r="H8" s="254">
        <f t="shared" si="0"/>
        <v>0</v>
      </c>
    </row>
    <row r="9" spans="1:8" x14ac:dyDescent="0.25">
      <c r="A9" s="187">
        <v>5</v>
      </c>
      <c r="B9" s="190">
        <v>29</v>
      </c>
      <c r="C9" s="170" t="str">
        <f>'Zał.1 Lista ob. bud. KOB'!B48</f>
        <v>Budynek podciągarki  (nr 1 - II etap)</v>
      </c>
      <c r="D9" s="7" t="s">
        <v>825</v>
      </c>
      <c r="E9" s="3"/>
      <c r="F9" s="20" t="s">
        <v>559</v>
      </c>
      <c r="G9" s="170"/>
      <c r="H9" s="254">
        <f t="shared" si="0"/>
        <v>0</v>
      </c>
    </row>
    <row r="10" spans="1:8" x14ac:dyDescent="0.25">
      <c r="A10" s="189">
        <v>6</v>
      </c>
      <c r="B10" s="190">
        <v>30</v>
      </c>
      <c r="C10" s="170" t="str">
        <f>'Zał.1 Lista ob. bud. KOB'!B49</f>
        <v>Budynek podciągarki  (nr 2 - II etap)</v>
      </c>
      <c r="D10" s="10" t="s">
        <v>825</v>
      </c>
      <c r="E10" s="3"/>
      <c r="F10" s="20" t="s">
        <v>559</v>
      </c>
      <c r="G10" s="170"/>
      <c r="H10" s="254">
        <f t="shared" si="0"/>
        <v>0</v>
      </c>
    </row>
    <row r="11" spans="1:8" x14ac:dyDescent="0.25">
      <c r="A11" s="187">
        <v>7</v>
      </c>
      <c r="B11" s="190">
        <v>31</v>
      </c>
      <c r="C11" s="170" t="str">
        <f>'Zał.1 Lista ob. bud. KOB'!B50</f>
        <v>Budynek podciągarki  (nr 3 - II etap)</v>
      </c>
      <c r="D11" s="7" t="s">
        <v>825</v>
      </c>
      <c r="E11" s="3"/>
      <c r="F11" s="20" t="s">
        <v>559</v>
      </c>
      <c r="G11" s="170"/>
      <c r="H11" s="254">
        <f t="shared" si="0"/>
        <v>0</v>
      </c>
    </row>
    <row r="12" spans="1:8" x14ac:dyDescent="0.25">
      <c r="A12" s="189">
        <v>8</v>
      </c>
      <c r="B12" s="190">
        <v>32</v>
      </c>
      <c r="C12" s="170" t="str">
        <f>'Zał.1 Lista ob. bud. KOB'!B51</f>
        <v>Budynek urządzeń przetokowych</v>
      </c>
      <c r="D12" s="10" t="s">
        <v>825</v>
      </c>
      <c r="E12" s="3"/>
      <c r="F12" s="20" t="s">
        <v>559</v>
      </c>
      <c r="G12" s="170"/>
      <c r="H12" s="254">
        <f t="shared" si="0"/>
        <v>0</v>
      </c>
    </row>
    <row r="13" spans="1:8" hidden="1" x14ac:dyDescent="0.25">
      <c r="A13" s="187"/>
      <c r="B13" s="190"/>
      <c r="C13" s="170"/>
      <c r="D13" s="7" t="s">
        <v>825</v>
      </c>
      <c r="E13" s="3"/>
      <c r="F13" s="20" t="s">
        <v>559</v>
      </c>
      <c r="G13" s="170"/>
      <c r="H13" s="254">
        <f t="shared" si="0"/>
        <v>0</v>
      </c>
    </row>
    <row r="14" spans="1:8" hidden="1" x14ac:dyDescent="0.25">
      <c r="A14" s="189"/>
      <c r="B14" s="190"/>
      <c r="C14" s="170"/>
      <c r="D14" s="10" t="s">
        <v>825</v>
      </c>
      <c r="E14" s="3"/>
      <c r="F14" s="20" t="s">
        <v>559</v>
      </c>
      <c r="G14" s="170"/>
      <c r="H14" s="254">
        <f t="shared" si="0"/>
        <v>0</v>
      </c>
    </row>
    <row r="15" spans="1:8" hidden="1" x14ac:dyDescent="0.25">
      <c r="A15" s="187"/>
      <c r="B15" s="190"/>
      <c r="C15" s="170"/>
      <c r="D15" s="7" t="s">
        <v>825</v>
      </c>
      <c r="E15" s="3"/>
      <c r="F15" s="20" t="s">
        <v>559</v>
      </c>
      <c r="G15" s="170"/>
      <c r="H15" s="254">
        <f t="shared" si="0"/>
        <v>0</v>
      </c>
    </row>
    <row r="16" spans="1:8" hidden="1" x14ac:dyDescent="0.25">
      <c r="A16" s="189"/>
      <c r="B16" s="190"/>
      <c r="C16" s="170"/>
      <c r="D16" s="10" t="s">
        <v>825</v>
      </c>
      <c r="E16" s="3"/>
      <c r="F16" s="20" t="s">
        <v>559</v>
      </c>
      <c r="G16" s="170"/>
      <c r="H16" s="254">
        <f t="shared" si="0"/>
        <v>0</v>
      </c>
    </row>
    <row r="17" spans="1:8" hidden="1" x14ac:dyDescent="0.25">
      <c r="A17" s="187"/>
      <c r="B17" s="190"/>
      <c r="C17" s="170"/>
      <c r="D17" s="7" t="s">
        <v>825</v>
      </c>
      <c r="E17" s="3"/>
      <c r="F17" s="20" t="s">
        <v>559</v>
      </c>
      <c r="G17" s="170"/>
      <c r="H17" s="254">
        <f t="shared" si="0"/>
        <v>0</v>
      </c>
    </row>
    <row r="18" spans="1:8" hidden="1" x14ac:dyDescent="0.25">
      <c r="A18" s="189"/>
      <c r="B18" s="190"/>
      <c r="C18" s="170"/>
      <c r="D18" s="10" t="s">
        <v>825</v>
      </c>
      <c r="E18" s="3"/>
      <c r="F18" s="20" t="s">
        <v>559</v>
      </c>
      <c r="G18" s="170"/>
      <c r="H18" s="254">
        <f t="shared" si="0"/>
        <v>0</v>
      </c>
    </row>
    <row r="19" spans="1:8" hidden="1" x14ac:dyDescent="0.25">
      <c r="A19" s="187"/>
      <c r="B19" s="190"/>
      <c r="C19" s="170"/>
      <c r="D19" s="7" t="s">
        <v>825</v>
      </c>
      <c r="E19" s="3"/>
      <c r="F19" s="20" t="s">
        <v>559</v>
      </c>
      <c r="G19" s="170"/>
      <c r="H19" s="254">
        <f t="shared" si="0"/>
        <v>0</v>
      </c>
    </row>
    <row r="20" spans="1:8" x14ac:dyDescent="0.25">
      <c r="A20" s="189">
        <v>9</v>
      </c>
      <c r="B20" s="190">
        <v>81</v>
      </c>
      <c r="C20" s="170" t="str">
        <f>'Zał.1 Lista ob. bud. KOB'!B109</f>
        <v>Budynek Stacji T1</v>
      </c>
      <c r="D20" s="10" t="s">
        <v>825</v>
      </c>
      <c r="E20" s="3"/>
      <c r="F20" s="20" t="s">
        <v>559</v>
      </c>
      <c r="G20" s="170"/>
      <c r="H20" s="254">
        <f t="shared" si="0"/>
        <v>0</v>
      </c>
    </row>
    <row r="21" spans="1:8" x14ac:dyDescent="0.25">
      <c r="A21" s="187">
        <v>10</v>
      </c>
      <c r="B21" s="190">
        <v>82</v>
      </c>
      <c r="C21" s="170" t="str">
        <f>'Zał.1 Lista ob. bud. KOB'!B110</f>
        <v>Budynek rozdzielni (stacja T-5)</v>
      </c>
      <c r="D21" s="7" t="s">
        <v>825</v>
      </c>
      <c r="E21" s="3"/>
      <c r="F21" s="20" t="s">
        <v>559</v>
      </c>
      <c r="G21" s="170"/>
      <c r="H21" s="254">
        <f t="shared" si="0"/>
        <v>0</v>
      </c>
    </row>
    <row r="22" spans="1:8" hidden="1" x14ac:dyDescent="0.25">
      <c r="A22" s="189"/>
      <c r="B22" s="190"/>
      <c r="C22" s="170"/>
      <c r="D22" s="10" t="s">
        <v>825</v>
      </c>
      <c r="E22" s="4"/>
      <c r="F22" s="20" t="s">
        <v>559</v>
      </c>
      <c r="G22" s="170"/>
      <c r="H22" s="254">
        <f t="shared" si="0"/>
        <v>0</v>
      </c>
    </row>
    <row r="23" spans="1:8" x14ac:dyDescent="0.25">
      <c r="A23" s="187">
        <v>11</v>
      </c>
      <c r="B23" s="190">
        <v>83</v>
      </c>
      <c r="C23" s="170" t="str">
        <f>'Zał.1 Lista ob. bud. KOB'!B111</f>
        <v>Budynek rozdzielni stacja T-8</v>
      </c>
      <c r="D23" s="7" t="s">
        <v>825</v>
      </c>
      <c r="E23" s="3"/>
      <c r="F23" s="20" t="s">
        <v>559</v>
      </c>
      <c r="G23" s="170"/>
      <c r="H23" s="254">
        <f t="shared" si="0"/>
        <v>0</v>
      </c>
    </row>
    <row r="24" spans="1:8" x14ac:dyDescent="0.25">
      <c r="A24" s="189">
        <v>12</v>
      </c>
      <c r="B24" s="190">
        <v>84</v>
      </c>
      <c r="C24" s="170" t="str">
        <f>'Zał.1 Lista ob. bud. KOB'!B112</f>
        <v>Budynek rozdzielni (stacja T10)</v>
      </c>
      <c r="D24" s="10" t="s">
        <v>825</v>
      </c>
      <c r="E24" s="3"/>
      <c r="F24" s="20" t="s">
        <v>559</v>
      </c>
      <c r="G24" s="170"/>
      <c r="H24" s="254">
        <f t="shared" si="0"/>
        <v>0</v>
      </c>
    </row>
    <row r="25" spans="1:8" x14ac:dyDescent="0.25">
      <c r="A25" s="187">
        <v>13</v>
      </c>
      <c r="B25" s="190">
        <v>85</v>
      </c>
      <c r="C25" s="170" t="str">
        <f>'Zał.1 Lista ob. bud. KOB'!B113</f>
        <v>Budynek rozdzielni 0,4kV R4SK</v>
      </c>
      <c r="D25" s="7" t="s">
        <v>825</v>
      </c>
      <c r="E25" s="3"/>
      <c r="F25" s="20" t="s">
        <v>559</v>
      </c>
      <c r="G25" s="170"/>
      <c r="H25" s="254">
        <f t="shared" si="0"/>
        <v>0</v>
      </c>
    </row>
    <row r="26" spans="1:8" x14ac:dyDescent="0.25">
      <c r="A26" s="187">
        <v>14</v>
      </c>
      <c r="B26" s="190">
        <v>86</v>
      </c>
      <c r="C26" s="170" t="str">
        <f>'Zał.1 Lista ob. bud. KOB'!B114</f>
        <v>Budynek stacji transformatorów oczyszczalni</v>
      </c>
      <c r="D26" s="10" t="s">
        <v>825</v>
      </c>
      <c r="E26" s="3"/>
      <c r="F26" s="20" t="s">
        <v>559</v>
      </c>
      <c r="G26" s="170"/>
      <c r="H26" s="254">
        <f t="shared" si="0"/>
        <v>0</v>
      </c>
    </row>
    <row r="27" spans="1:8" hidden="1" x14ac:dyDescent="0.25">
      <c r="A27" s="189"/>
      <c r="B27" s="190"/>
      <c r="C27" s="170"/>
      <c r="D27" s="7" t="s">
        <v>825</v>
      </c>
      <c r="E27" s="4"/>
      <c r="F27" s="20" t="s">
        <v>559</v>
      </c>
      <c r="G27" s="170"/>
      <c r="H27" s="254">
        <f t="shared" si="0"/>
        <v>0</v>
      </c>
    </row>
    <row r="28" spans="1:8" hidden="1" x14ac:dyDescent="0.25">
      <c r="A28" s="187"/>
      <c r="B28" s="191"/>
      <c r="C28" s="170"/>
      <c r="D28" s="10" t="s">
        <v>825</v>
      </c>
      <c r="E28" s="4"/>
      <c r="F28" s="20" t="s">
        <v>559</v>
      </c>
      <c r="G28" s="170"/>
      <c r="H28" s="254">
        <f t="shared" si="0"/>
        <v>0</v>
      </c>
    </row>
    <row r="29" spans="1:8" x14ac:dyDescent="0.25">
      <c r="A29" s="189">
        <v>15</v>
      </c>
      <c r="B29" s="192">
        <v>215</v>
      </c>
      <c r="C29" s="171" t="str">
        <f>'Zał.1 Lista ob. bud. KOB'!B250</f>
        <v>R6R/R4R budynek stacji transformatorowo-rozdzielcz</v>
      </c>
      <c r="D29" s="7" t="s">
        <v>825</v>
      </c>
      <c r="E29" s="13"/>
      <c r="F29" s="20" t="s">
        <v>559</v>
      </c>
      <c r="G29" s="171"/>
      <c r="H29" s="254">
        <f t="shared" si="0"/>
        <v>0</v>
      </c>
    </row>
    <row r="30" spans="1:8" ht="17.25" thickBot="1" x14ac:dyDescent="0.3">
      <c r="A30" s="193">
        <v>16</v>
      </c>
      <c r="B30" s="194">
        <v>267</v>
      </c>
      <c r="C30" s="180" t="str">
        <f>'Zał.1 Lista ob. bud. KOB'!B302</f>
        <v>Estakada kablowa</v>
      </c>
      <c r="D30" s="10" t="s">
        <v>825</v>
      </c>
      <c r="E30" s="11"/>
      <c r="F30" s="20" t="s">
        <v>559</v>
      </c>
      <c r="G30" s="180"/>
      <c r="H30" s="254">
        <f t="shared" si="0"/>
        <v>0</v>
      </c>
    </row>
    <row r="31" spans="1:8" ht="17.25" thickBot="1" x14ac:dyDescent="0.3">
      <c r="A31" s="52"/>
      <c r="B31" s="53"/>
      <c r="C31" s="53"/>
      <c r="D31" s="54" t="s">
        <v>890</v>
      </c>
      <c r="E31" s="238">
        <f>SUM(E5:E30)</f>
        <v>0</v>
      </c>
      <c r="F31" s="239"/>
      <c r="G31" s="239"/>
      <c r="H31" s="237">
        <f>SUM(H5:H30)</f>
        <v>0</v>
      </c>
    </row>
    <row r="32" spans="1:8" ht="18.75" thickBot="1" x14ac:dyDescent="0.3">
      <c r="A32" s="319" t="s">
        <v>596</v>
      </c>
      <c r="B32" s="320"/>
      <c r="C32" s="320"/>
      <c r="D32" s="320"/>
      <c r="E32" s="320"/>
      <c r="F32" s="320"/>
      <c r="G32" s="320"/>
      <c r="H32" s="321"/>
    </row>
    <row r="33" spans="1:8" ht="99.75" thickBot="1" x14ac:dyDescent="0.3">
      <c r="A33" s="43" t="s">
        <v>403</v>
      </c>
      <c r="B33" s="44" t="s">
        <v>594</v>
      </c>
      <c r="C33" s="44" t="s">
        <v>595</v>
      </c>
      <c r="D33" s="45" t="s">
        <v>824</v>
      </c>
      <c r="E33" s="46" t="s">
        <v>823</v>
      </c>
      <c r="F33" s="47" t="s">
        <v>832</v>
      </c>
      <c r="G33" s="46" t="s">
        <v>823</v>
      </c>
      <c r="H33" s="48" t="s">
        <v>828</v>
      </c>
    </row>
    <row r="34" spans="1:8" ht="17.25" thickBot="1" x14ac:dyDescent="0.3">
      <c r="A34" s="43">
        <v>1</v>
      </c>
      <c r="B34" s="44">
        <v>2</v>
      </c>
      <c r="C34" s="44">
        <v>3</v>
      </c>
      <c r="D34" s="45">
        <v>4</v>
      </c>
      <c r="E34" s="46">
        <v>5</v>
      </c>
      <c r="F34" s="47">
        <v>6</v>
      </c>
      <c r="G34" s="46">
        <v>7</v>
      </c>
      <c r="H34" s="48">
        <v>8</v>
      </c>
    </row>
    <row r="35" spans="1:8" ht="15" customHeight="1" x14ac:dyDescent="0.25">
      <c r="A35" s="195">
        <v>1</v>
      </c>
      <c r="B35" s="196">
        <v>33</v>
      </c>
      <c r="C35" s="176" t="str">
        <f>'Zał.1 Lista ob. bud. KOB'!B52</f>
        <v>Budynek trasy odżużlania T-5 - I etap</v>
      </c>
      <c r="D35" s="7" t="s">
        <v>825</v>
      </c>
      <c r="E35" s="15"/>
      <c r="F35" s="20" t="s">
        <v>559</v>
      </c>
      <c r="G35" s="176"/>
      <c r="H35" s="254">
        <f t="shared" ref="H35:H59" si="1">E35*2</f>
        <v>0</v>
      </c>
    </row>
    <row r="36" spans="1:8" x14ac:dyDescent="0.25">
      <c r="A36" s="197">
        <v>2</v>
      </c>
      <c r="B36" s="190">
        <v>34</v>
      </c>
      <c r="C36" s="170" t="str">
        <f>'Zał.1 Lista ob. bud. KOB'!B53</f>
        <v>Budynek trasy odżużlania T-8 - II etap</v>
      </c>
      <c r="D36" s="7" t="s">
        <v>825</v>
      </c>
      <c r="E36" s="3"/>
      <c r="F36" s="20" t="s">
        <v>559</v>
      </c>
      <c r="G36" s="170"/>
      <c r="H36" s="254">
        <f t="shared" si="1"/>
        <v>0</v>
      </c>
    </row>
    <row r="37" spans="1:8" x14ac:dyDescent="0.25">
      <c r="A37" s="197">
        <v>3</v>
      </c>
      <c r="B37" s="190">
        <v>35</v>
      </c>
      <c r="C37" s="170" t="str">
        <f>'Zał.1 Lista ob. bud. KOB'!B54</f>
        <v>Estakada odpopielania II etap</v>
      </c>
      <c r="D37" s="7" t="s">
        <v>825</v>
      </c>
      <c r="E37" s="3"/>
      <c r="F37" s="20" t="s">
        <v>559</v>
      </c>
      <c r="G37" s="170"/>
      <c r="H37" s="254">
        <f t="shared" si="1"/>
        <v>0</v>
      </c>
    </row>
    <row r="38" spans="1:8" x14ac:dyDescent="0.25">
      <c r="A38" s="197">
        <v>4</v>
      </c>
      <c r="B38" s="190">
        <v>52</v>
      </c>
      <c r="C38" s="170" t="str">
        <f>'Zał.1 Lista ob. bud. KOB'!B76</f>
        <v>Budynek pompowni centralnej I etap</v>
      </c>
      <c r="D38" s="7" t="s">
        <v>825</v>
      </c>
      <c r="E38" s="3"/>
      <c r="F38" s="20" t="s">
        <v>559</v>
      </c>
      <c r="G38" s="170"/>
      <c r="H38" s="254">
        <f t="shared" si="1"/>
        <v>0</v>
      </c>
    </row>
    <row r="39" spans="1:8" x14ac:dyDescent="0.25">
      <c r="A39" s="197">
        <v>5</v>
      </c>
      <c r="B39" s="190">
        <v>51</v>
      </c>
      <c r="C39" s="171" t="s">
        <v>622</v>
      </c>
      <c r="D39" s="7" t="s">
        <v>825</v>
      </c>
      <c r="E39" s="3"/>
      <c r="F39" s="20" t="s">
        <v>559</v>
      </c>
      <c r="G39" s="170"/>
      <c r="H39" s="254">
        <f t="shared" si="1"/>
        <v>0</v>
      </c>
    </row>
    <row r="40" spans="1:8" hidden="1" x14ac:dyDescent="0.25">
      <c r="A40" s="197"/>
      <c r="B40" s="190"/>
      <c r="C40" s="170"/>
      <c r="D40" s="7" t="s">
        <v>825</v>
      </c>
      <c r="E40" s="4"/>
      <c r="F40" s="20" t="s">
        <v>559</v>
      </c>
      <c r="G40" s="170"/>
      <c r="H40" s="254">
        <f t="shared" si="1"/>
        <v>0</v>
      </c>
    </row>
    <row r="41" spans="1:8" hidden="1" x14ac:dyDescent="0.25">
      <c r="A41" s="197"/>
      <c r="B41" s="190"/>
      <c r="C41" s="170"/>
      <c r="D41" s="7" t="s">
        <v>825</v>
      </c>
      <c r="E41" s="4"/>
      <c r="F41" s="20" t="s">
        <v>559</v>
      </c>
      <c r="G41" s="170"/>
      <c r="H41" s="254">
        <f t="shared" si="1"/>
        <v>0</v>
      </c>
    </row>
    <row r="42" spans="1:8" hidden="1" x14ac:dyDescent="0.25">
      <c r="A42" s="197"/>
      <c r="B42" s="190"/>
      <c r="C42" s="170"/>
      <c r="D42" s="7" t="s">
        <v>825</v>
      </c>
      <c r="E42" s="4"/>
      <c r="F42" s="20" t="s">
        <v>559</v>
      </c>
      <c r="G42" s="170"/>
      <c r="H42" s="254">
        <f t="shared" si="1"/>
        <v>0</v>
      </c>
    </row>
    <row r="43" spans="1:8" x14ac:dyDescent="0.25">
      <c r="A43" s="197">
        <v>6</v>
      </c>
      <c r="B43" s="190">
        <v>55</v>
      </c>
      <c r="C43" s="170" t="str">
        <f>'Zał.1 Lista ob. bud. KOB'!B80</f>
        <v>Komora przepustnic na rurociągach wody chłodzącej bloku 1, 2, 3, 4 (I etap)</v>
      </c>
      <c r="D43" s="7" t="s">
        <v>825</v>
      </c>
      <c r="E43" s="3"/>
      <c r="F43" s="20" t="s">
        <v>559</v>
      </c>
      <c r="G43" s="170"/>
      <c r="H43" s="254">
        <f t="shared" si="1"/>
        <v>0</v>
      </c>
    </row>
    <row r="44" spans="1:8" hidden="1" x14ac:dyDescent="0.25">
      <c r="A44" s="197"/>
      <c r="B44" s="190"/>
      <c r="C44" s="170"/>
      <c r="D44" s="7" t="s">
        <v>825</v>
      </c>
      <c r="E44" s="3"/>
      <c r="F44" s="20" t="s">
        <v>559</v>
      </c>
      <c r="G44" s="170"/>
      <c r="H44" s="254">
        <f t="shared" si="1"/>
        <v>0</v>
      </c>
    </row>
    <row r="45" spans="1:8" x14ac:dyDescent="0.25">
      <c r="A45" s="197">
        <v>7</v>
      </c>
      <c r="B45" s="190">
        <v>87</v>
      </c>
      <c r="C45" s="170" t="str">
        <f>'Zał.1 Lista ob. bud. KOB'!B115</f>
        <v>Budynek magazynu gazow technicznych</v>
      </c>
      <c r="D45" s="7" t="s">
        <v>825</v>
      </c>
      <c r="E45" s="3"/>
      <c r="F45" s="20" t="s">
        <v>559</v>
      </c>
      <c r="G45" s="170"/>
      <c r="H45" s="254">
        <f t="shared" si="1"/>
        <v>0</v>
      </c>
    </row>
    <row r="46" spans="1:8" hidden="1" x14ac:dyDescent="0.25">
      <c r="A46" s="197"/>
      <c r="B46" s="190"/>
      <c r="C46" s="170"/>
      <c r="D46" s="7" t="s">
        <v>825</v>
      </c>
      <c r="E46" s="3"/>
      <c r="F46" s="20" t="s">
        <v>559</v>
      </c>
      <c r="G46" s="170"/>
      <c r="H46" s="254">
        <f t="shared" si="1"/>
        <v>0</v>
      </c>
    </row>
    <row r="47" spans="1:8" hidden="1" x14ac:dyDescent="0.25">
      <c r="A47" s="197"/>
      <c r="B47" s="190"/>
      <c r="C47" s="170"/>
      <c r="D47" s="7" t="s">
        <v>825</v>
      </c>
      <c r="E47" s="3"/>
      <c r="F47" s="20" t="s">
        <v>559</v>
      </c>
      <c r="G47" s="170"/>
      <c r="H47" s="254">
        <f t="shared" si="1"/>
        <v>0</v>
      </c>
    </row>
    <row r="48" spans="1:8" hidden="1" x14ac:dyDescent="0.25">
      <c r="A48" s="197"/>
      <c r="B48" s="190"/>
      <c r="C48" s="170"/>
      <c r="D48" s="7" t="s">
        <v>825</v>
      </c>
      <c r="E48" s="3"/>
      <c r="F48" s="20" t="s">
        <v>559</v>
      </c>
      <c r="G48" s="170"/>
      <c r="H48" s="254">
        <f t="shared" si="1"/>
        <v>0</v>
      </c>
    </row>
    <row r="49" spans="1:8" hidden="1" x14ac:dyDescent="0.25">
      <c r="A49" s="197"/>
      <c r="B49" s="190"/>
      <c r="C49" s="170"/>
      <c r="D49" s="7" t="s">
        <v>825</v>
      </c>
      <c r="E49" s="3"/>
      <c r="F49" s="20" t="s">
        <v>559</v>
      </c>
      <c r="G49" s="170"/>
      <c r="H49" s="254">
        <f t="shared" si="1"/>
        <v>0</v>
      </c>
    </row>
    <row r="50" spans="1:8" hidden="1" x14ac:dyDescent="0.25">
      <c r="A50" s="197"/>
      <c r="B50" s="192"/>
      <c r="C50" s="171"/>
      <c r="D50" s="7" t="s">
        <v>825</v>
      </c>
      <c r="E50" s="13"/>
      <c r="F50" s="20" t="s">
        <v>559</v>
      </c>
      <c r="G50" s="171"/>
      <c r="H50" s="254">
        <f t="shared" si="1"/>
        <v>0</v>
      </c>
    </row>
    <row r="51" spans="1:8" x14ac:dyDescent="0.25">
      <c r="A51" s="197">
        <v>8</v>
      </c>
      <c r="B51" s="192">
        <v>239</v>
      </c>
      <c r="C51" s="171" t="str">
        <f>'Zał.1 Lista ob. bud. KOB'!B274</f>
        <v>OŚIMOS Budynek oczyszcz. Ścieków z IMOS</v>
      </c>
      <c r="D51" s="7" t="s">
        <v>825</v>
      </c>
      <c r="E51" s="3"/>
      <c r="F51" s="20" t="s">
        <v>559</v>
      </c>
      <c r="G51" s="171"/>
      <c r="H51" s="254">
        <f t="shared" si="1"/>
        <v>0</v>
      </c>
    </row>
    <row r="52" spans="1:8" x14ac:dyDescent="0.25">
      <c r="A52" s="197">
        <v>9</v>
      </c>
      <c r="B52" s="192">
        <v>240</v>
      </c>
      <c r="C52" s="171" t="str">
        <f>'Zał.1 Lista ob. bud. KOB'!B275</f>
        <v>KŚiO Estakada kolekt. ścieków i odsolin</v>
      </c>
      <c r="D52" s="7" t="s">
        <v>825</v>
      </c>
      <c r="E52" s="3"/>
      <c r="F52" s="20" t="s">
        <v>559</v>
      </c>
      <c r="G52" s="171"/>
      <c r="H52" s="254">
        <f t="shared" si="1"/>
        <v>0</v>
      </c>
    </row>
    <row r="53" spans="1:8" x14ac:dyDescent="0.25">
      <c r="A53" s="197">
        <v>10</v>
      </c>
      <c r="B53" s="192">
        <v>242</v>
      </c>
      <c r="C53" s="171" t="str">
        <f>'Zał.1 Lista ob. bud. KOB'!B277</f>
        <v>Zbiorniki wody amoniakalnej dla SCR wraz z tacą</v>
      </c>
      <c r="D53" s="7" t="s">
        <v>825</v>
      </c>
      <c r="E53" s="3"/>
      <c r="F53" s="20" t="s">
        <v>559</v>
      </c>
      <c r="G53" s="171"/>
      <c r="H53" s="254">
        <f t="shared" si="1"/>
        <v>0</v>
      </c>
    </row>
    <row r="54" spans="1:8" x14ac:dyDescent="0.25">
      <c r="A54" s="197">
        <v>11</v>
      </c>
      <c r="B54" s="192">
        <v>241</v>
      </c>
      <c r="C54" s="171" t="str">
        <f>'Zał.1 Lista ob. bud. KOB'!B276</f>
        <v>Stacja rozładunku mocznika dla instalacji SNCR</v>
      </c>
      <c r="D54" s="7" t="s">
        <v>825</v>
      </c>
      <c r="E54" s="3"/>
      <c r="F54" s="20" t="s">
        <v>559</v>
      </c>
      <c r="G54" s="171"/>
      <c r="H54" s="254">
        <f t="shared" si="1"/>
        <v>0</v>
      </c>
    </row>
    <row r="55" spans="1:8" x14ac:dyDescent="0.25">
      <c r="A55" s="197">
        <v>12</v>
      </c>
      <c r="B55" s="198">
        <v>244</v>
      </c>
      <c r="C55" s="177" t="str">
        <f>'Zał.1 Lista ob. bud. KOB'!B279</f>
        <v>Pompownia pożarowa</v>
      </c>
      <c r="D55" s="7" t="s">
        <v>825</v>
      </c>
      <c r="E55" s="3"/>
      <c r="F55" s="20" t="s">
        <v>559</v>
      </c>
      <c r="G55" s="177"/>
      <c r="H55" s="254">
        <f t="shared" si="1"/>
        <v>0</v>
      </c>
    </row>
    <row r="56" spans="1:8" x14ac:dyDescent="0.25">
      <c r="A56" s="197">
        <v>13</v>
      </c>
      <c r="B56" s="198">
        <v>245</v>
      </c>
      <c r="C56" s="177" t="str">
        <f>'Zał.1 Lista ob. bud. KOB'!B280</f>
        <v>Zbiornik wody ppoż nr 1  zbiornik stalowy V 1000m3</v>
      </c>
      <c r="D56" s="7" t="s">
        <v>825</v>
      </c>
      <c r="E56" s="3"/>
      <c r="F56" s="20" t="s">
        <v>559</v>
      </c>
      <c r="G56" s="177"/>
      <c r="H56" s="254">
        <f t="shared" si="1"/>
        <v>0</v>
      </c>
    </row>
    <row r="57" spans="1:8" x14ac:dyDescent="0.25">
      <c r="A57" s="197">
        <v>14</v>
      </c>
      <c r="B57" s="198">
        <v>246</v>
      </c>
      <c r="C57" s="177" t="str">
        <f>'Zał.1 Lista ob. bud. KOB'!B281</f>
        <v>Zbiornik wody ppoż nr 2  zbiornik stalowy V 1000m3</v>
      </c>
      <c r="D57" s="7" t="s">
        <v>825</v>
      </c>
      <c r="E57" s="3"/>
      <c r="F57" s="20" t="s">
        <v>559</v>
      </c>
      <c r="G57" s="177"/>
      <c r="H57" s="254">
        <f t="shared" si="1"/>
        <v>0</v>
      </c>
    </row>
    <row r="58" spans="1:8" x14ac:dyDescent="0.25">
      <c r="A58" s="197">
        <v>15</v>
      </c>
      <c r="B58" s="198">
        <v>247</v>
      </c>
      <c r="C58" s="177" t="str">
        <f>'Zał.1 Lista ob. bud. KOB'!B282</f>
        <v>Komora zasów instalacji p.poż.</v>
      </c>
      <c r="D58" s="7" t="s">
        <v>825</v>
      </c>
      <c r="E58" s="3"/>
      <c r="F58" s="20" t="s">
        <v>559</v>
      </c>
      <c r="G58" s="177"/>
      <c r="H58" s="254">
        <f t="shared" si="1"/>
        <v>0</v>
      </c>
    </row>
    <row r="59" spans="1:8" ht="17.25" thickBot="1" x14ac:dyDescent="0.3">
      <c r="A59" s="197">
        <v>16</v>
      </c>
      <c r="B59" s="194">
        <v>243</v>
      </c>
      <c r="C59" s="199" t="str">
        <f>'Zał.1 Lista ob. bud. KOB'!B278</f>
        <v>Pompownia ppoż i rozdzielacze R1-R4</v>
      </c>
      <c r="D59" s="7" t="s">
        <v>825</v>
      </c>
      <c r="E59" s="3"/>
      <c r="F59" s="20" t="s">
        <v>559</v>
      </c>
      <c r="G59" s="178"/>
      <c r="H59" s="254">
        <f t="shared" si="1"/>
        <v>0</v>
      </c>
    </row>
    <row r="60" spans="1:8" ht="17.25" thickBot="1" x14ac:dyDescent="0.3">
      <c r="A60" s="52"/>
      <c r="B60" s="53"/>
      <c r="C60" s="53"/>
      <c r="D60" s="54" t="s">
        <v>890</v>
      </c>
      <c r="E60" s="238">
        <f>SUM(E35:E59)</f>
        <v>0</v>
      </c>
      <c r="F60" s="239"/>
      <c r="G60" s="239"/>
      <c r="H60" s="237">
        <f>SUM(H35:H59)</f>
        <v>0</v>
      </c>
    </row>
    <row r="61" spans="1:8" ht="18.75" thickBot="1" x14ac:dyDescent="0.3">
      <c r="A61" s="319" t="s">
        <v>597</v>
      </c>
      <c r="B61" s="320"/>
      <c r="C61" s="320"/>
      <c r="D61" s="320"/>
      <c r="E61" s="320"/>
      <c r="F61" s="320"/>
      <c r="G61" s="320"/>
      <c r="H61" s="321"/>
    </row>
    <row r="62" spans="1:8" ht="99.75" thickBot="1" x14ac:dyDescent="0.3">
      <c r="A62" s="43" t="s">
        <v>403</v>
      </c>
      <c r="B62" s="44" t="s">
        <v>594</v>
      </c>
      <c r="C62" s="44" t="s">
        <v>595</v>
      </c>
      <c r="D62" s="45" t="s">
        <v>824</v>
      </c>
      <c r="E62" s="46" t="s">
        <v>823</v>
      </c>
      <c r="F62" s="47" t="s">
        <v>832</v>
      </c>
      <c r="G62" s="46" t="s">
        <v>823</v>
      </c>
      <c r="H62" s="48" t="s">
        <v>828</v>
      </c>
    </row>
    <row r="63" spans="1:8" ht="17.25" thickBot="1" x14ac:dyDescent="0.3">
      <c r="A63" s="43">
        <v>1</v>
      </c>
      <c r="B63" s="44">
        <v>2</v>
      </c>
      <c r="C63" s="44">
        <v>3</v>
      </c>
      <c r="D63" s="45">
        <v>4</v>
      </c>
      <c r="E63" s="46">
        <v>5</v>
      </c>
      <c r="F63" s="47">
        <v>6</v>
      </c>
      <c r="G63" s="46">
        <v>7</v>
      </c>
      <c r="H63" s="48">
        <v>8</v>
      </c>
    </row>
    <row r="64" spans="1:8" ht="15" hidden="1" customHeight="1" x14ac:dyDescent="0.25">
      <c r="A64" s="14"/>
      <c r="B64" s="18"/>
      <c r="C64" s="19"/>
      <c r="D64" s="19"/>
      <c r="E64" s="19"/>
      <c r="F64" s="19"/>
      <c r="G64" s="19"/>
      <c r="H64" s="90"/>
    </row>
    <row r="65" spans="1:8" hidden="1" x14ac:dyDescent="0.25">
      <c r="A65" s="8"/>
      <c r="B65" s="9"/>
      <c r="C65" s="3"/>
      <c r="D65" s="3"/>
      <c r="E65" s="3"/>
      <c r="F65" s="3"/>
      <c r="G65" s="3"/>
      <c r="H65" s="89"/>
    </row>
    <row r="66" spans="1:8" x14ac:dyDescent="0.25">
      <c r="A66" s="197">
        <v>1</v>
      </c>
      <c r="B66" s="190">
        <v>2</v>
      </c>
      <c r="C66" s="170" t="str">
        <f>'Zał.1 Lista ob. bud. KOB'!B21</f>
        <v>Elektrofiltr bl. 1 i 2</v>
      </c>
      <c r="D66" s="7" t="s">
        <v>825</v>
      </c>
      <c r="E66" s="3"/>
      <c r="F66" s="20" t="s">
        <v>559</v>
      </c>
      <c r="G66" s="167"/>
      <c r="H66" s="254">
        <f t="shared" ref="H66:H72" si="2">E66*2</f>
        <v>0</v>
      </c>
    </row>
    <row r="67" spans="1:8" x14ac:dyDescent="0.25">
      <c r="A67" s="197">
        <v>2</v>
      </c>
      <c r="B67" s="190">
        <v>6</v>
      </c>
      <c r="C67" s="170" t="str">
        <f>'Zał.1 Lista ob. bud. KOB'!B25</f>
        <v>Klatka schodowa i szyb windy na bl. 1 (pozostałość IOS 1)</v>
      </c>
      <c r="D67" s="7" t="s">
        <v>825</v>
      </c>
      <c r="E67" s="3"/>
      <c r="F67" s="20" t="s">
        <v>559</v>
      </c>
      <c r="G67" s="174"/>
      <c r="H67" s="254">
        <f t="shared" si="2"/>
        <v>0</v>
      </c>
    </row>
    <row r="68" spans="1:8" x14ac:dyDescent="0.25">
      <c r="A68" s="197">
        <v>3</v>
      </c>
      <c r="B68" s="190">
        <v>9</v>
      </c>
      <c r="C68" s="200" t="str">
        <f>'Zał.1 Lista ob. bud. KOB'!B28</f>
        <v>Budynek stacji wysyłkowej popiołu bl.nr.1</v>
      </c>
      <c r="D68" s="7" t="s">
        <v>825</v>
      </c>
      <c r="E68" s="3"/>
      <c r="F68" s="20" t="s">
        <v>559</v>
      </c>
      <c r="G68" s="174"/>
      <c r="H68" s="254">
        <f t="shared" si="2"/>
        <v>0</v>
      </c>
    </row>
    <row r="69" spans="1:8" x14ac:dyDescent="0.25">
      <c r="A69" s="197">
        <v>4</v>
      </c>
      <c r="B69" s="190">
        <v>18</v>
      </c>
      <c r="C69" s="170" t="str">
        <f>'Zał.1 Lista ob. bud. KOB'!B37</f>
        <v>Budynek rozdzielni elektrof. bl. 1</v>
      </c>
      <c r="D69" s="7" t="s">
        <v>825</v>
      </c>
      <c r="E69" s="3"/>
      <c r="F69" s="20" t="s">
        <v>559</v>
      </c>
      <c r="G69" s="174"/>
      <c r="H69" s="254">
        <f t="shared" si="2"/>
        <v>0</v>
      </c>
    </row>
    <row r="70" spans="1:8" x14ac:dyDescent="0.25">
      <c r="A70" s="197">
        <v>5</v>
      </c>
      <c r="B70" s="201">
        <v>45</v>
      </c>
      <c r="C70" s="170" t="e">
        <f>'Zał.1 Lista ob. bud. KOB'!B66</f>
        <v>#REF!</v>
      </c>
      <c r="D70" s="7" t="s">
        <v>825</v>
      </c>
      <c r="E70" s="3"/>
      <c r="F70" s="20" t="s">
        <v>559</v>
      </c>
      <c r="G70" s="174"/>
      <c r="H70" s="254">
        <f t="shared" si="2"/>
        <v>0</v>
      </c>
    </row>
    <row r="71" spans="1:8" x14ac:dyDescent="0.25">
      <c r="A71" s="197">
        <v>6</v>
      </c>
      <c r="B71" s="190">
        <v>264</v>
      </c>
      <c r="C71" s="170" t="str">
        <f>'Zał.1 Lista ob. bud. KOB'!B299</f>
        <v>Wiata nad torem nr 44 przy zbiornikach wapna hydratyzowanego</v>
      </c>
      <c r="D71" s="7" t="s">
        <v>825</v>
      </c>
      <c r="E71" s="3"/>
      <c r="F71" s="20" t="s">
        <v>559</v>
      </c>
      <c r="G71" s="167"/>
      <c r="H71" s="254">
        <f t="shared" si="2"/>
        <v>0</v>
      </c>
    </row>
    <row r="72" spans="1:8" x14ac:dyDescent="0.25">
      <c r="A72" s="197">
        <v>7</v>
      </c>
      <c r="B72" s="192">
        <v>46</v>
      </c>
      <c r="C72" s="171" t="str">
        <f>'Zał.1 Lista ob. bud. KOB'!B67</f>
        <v>Wiata kolejowa - zadaszenie torow</v>
      </c>
      <c r="D72" s="7" t="s">
        <v>825</v>
      </c>
      <c r="E72" s="3"/>
      <c r="F72" s="20" t="s">
        <v>559</v>
      </c>
      <c r="G72" s="168"/>
      <c r="H72" s="254">
        <f t="shared" si="2"/>
        <v>0</v>
      </c>
    </row>
    <row r="73" spans="1:8" x14ac:dyDescent="0.25">
      <c r="A73" s="197">
        <v>8</v>
      </c>
      <c r="B73" s="190">
        <v>49</v>
      </c>
      <c r="C73" s="170" t="str">
        <f>'Zał.1 Lista ob. bud. KOB'!B70</f>
        <v>Chłodnia kominowa nr 1 bl. 5 i 6</v>
      </c>
      <c r="D73" s="7" t="s">
        <v>826</v>
      </c>
      <c r="E73" s="4"/>
      <c r="F73" s="7" t="s">
        <v>826</v>
      </c>
      <c r="G73" s="118"/>
      <c r="H73" s="254">
        <f>E73+G73</f>
        <v>0</v>
      </c>
    </row>
    <row r="74" spans="1:8" x14ac:dyDescent="0.25">
      <c r="A74" s="197">
        <v>9</v>
      </c>
      <c r="B74" s="190">
        <v>50</v>
      </c>
      <c r="C74" s="170" t="str">
        <f>'Zał.1 Lista ob. bud. KOB'!B71</f>
        <v xml:space="preserve">Chłodnia kominowa nr 2
</v>
      </c>
      <c r="D74" s="7" t="s">
        <v>826</v>
      </c>
      <c r="E74" s="4"/>
      <c r="F74" s="7" t="s">
        <v>826</v>
      </c>
      <c r="G74" s="118"/>
      <c r="H74" s="254">
        <f>E74+G74</f>
        <v>0</v>
      </c>
    </row>
    <row r="75" spans="1:8" x14ac:dyDescent="0.25">
      <c r="A75" s="197">
        <v>10</v>
      </c>
      <c r="B75" s="190">
        <v>53</v>
      </c>
      <c r="C75" s="170" t="s">
        <v>623</v>
      </c>
      <c r="D75" s="7" t="s">
        <v>825</v>
      </c>
      <c r="E75" s="3"/>
      <c r="F75" s="20" t="s">
        <v>559</v>
      </c>
      <c r="G75" s="167"/>
      <c r="H75" s="254">
        <f t="shared" ref="H75:H96" si="3">E75*2</f>
        <v>0</v>
      </c>
    </row>
    <row r="76" spans="1:8" hidden="1" x14ac:dyDescent="0.25">
      <c r="A76" s="197"/>
      <c r="B76" s="190"/>
      <c r="C76" s="170"/>
      <c r="D76" s="7" t="s">
        <v>825</v>
      </c>
      <c r="E76" s="4"/>
      <c r="F76" s="20" t="s">
        <v>559</v>
      </c>
      <c r="G76" s="167"/>
      <c r="H76" s="254">
        <f t="shared" si="3"/>
        <v>0</v>
      </c>
    </row>
    <row r="77" spans="1:8" x14ac:dyDescent="0.25">
      <c r="A77" s="197">
        <v>11</v>
      </c>
      <c r="B77" s="190">
        <v>89</v>
      </c>
      <c r="C77" s="170" t="str">
        <f>'Zał.1 Lista ob. bud. KOB'!B117</f>
        <v>Budynek nastawni hamulcow torowych</v>
      </c>
      <c r="D77" s="7" t="s">
        <v>825</v>
      </c>
      <c r="E77" s="3"/>
      <c r="F77" s="20" t="s">
        <v>559</v>
      </c>
      <c r="G77" s="167"/>
      <c r="H77" s="254">
        <f t="shared" si="3"/>
        <v>0</v>
      </c>
    </row>
    <row r="78" spans="1:8" x14ac:dyDescent="0.25">
      <c r="A78" s="197">
        <v>12</v>
      </c>
      <c r="B78" s="190">
        <v>90</v>
      </c>
      <c r="C78" s="170" t="str">
        <f>'Zał.1 Lista ob. bud. KOB'!B118</f>
        <v>Budynek nastawni zwrotnej Stacja kolej. z ins</v>
      </c>
      <c r="D78" s="7" t="s">
        <v>825</v>
      </c>
      <c r="E78" s="3"/>
      <c r="F78" s="20" t="s">
        <v>559</v>
      </c>
      <c r="G78" s="167"/>
      <c r="H78" s="254">
        <f t="shared" si="3"/>
        <v>0</v>
      </c>
    </row>
    <row r="79" spans="1:8" x14ac:dyDescent="0.25">
      <c r="A79" s="197">
        <v>13</v>
      </c>
      <c r="B79" s="190">
        <v>91</v>
      </c>
      <c r="C79" s="170" t="str">
        <f>'Zał.1 Lista ob. bud. KOB'!B119</f>
        <v>Budynek nastawni zwrotnicowej Stacja kolejow.</v>
      </c>
      <c r="D79" s="7" t="s">
        <v>825</v>
      </c>
      <c r="E79" s="3"/>
      <c r="F79" s="20" t="s">
        <v>559</v>
      </c>
      <c r="G79" s="167"/>
      <c r="H79" s="254">
        <f t="shared" si="3"/>
        <v>0</v>
      </c>
    </row>
    <row r="80" spans="1:8" x14ac:dyDescent="0.25">
      <c r="A80" s="197">
        <v>14</v>
      </c>
      <c r="B80" s="190">
        <v>92</v>
      </c>
      <c r="C80" s="170" t="str">
        <f>'Zał.1 Lista ob. bud. KOB'!B120</f>
        <v>Budynek nastawni zwrotnicowej Stacja kolejowa</v>
      </c>
      <c r="D80" s="7" t="s">
        <v>825</v>
      </c>
      <c r="E80" s="3"/>
      <c r="F80" s="20" t="s">
        <v>559</v>
      </c>
      <c r="G80" s="167"/>
      <c r="H80" s="254">
        <f t="shared" si="3"/>
        <v>0</v>
      </c>
    </row>
    <row r="81" spans="1:8" x14ac:dyDescent="0.25">
      <c r="A81" s="197">
        <v>15</v>
      </c>
      <c r="B81" s="190">
        <v>182</v>
      </c>
      <c r="C81" s="170" t="str">
        <f>'Zał.1 Lista ob. bud. KOB'!B215</f>
        <v>IMOS Budynek główny technologiczny</v>
      </c>
      <c r="D81" s="7" t="s">
        <v>825</v>
      </c>
      <c r="E81" s="3"/>
      <c r="F81" s="20" t="s">
        <v>559</v>
      </c>
      <c r="G81" s="167"/>
      <c r="H81" s="254">
        <f t="shared" si="3"/>
        <v>0</v>
      </c>
    </row>
    <row r="82" spans="1:8" x14ac:dyDescent="0.25">
      <c r="A82" s="197">
        <v>16</v>
      </c>
      <c r="B82" s="190">
        <v>183</v>
      </c>
      <c r="C82" s="170" t="str">
        <f>'Zał.1 Lista ob. bud. KOB'!B216</f>
        <v>Budynek nastawni i rozdzielni IMOS</v>
      </c>
      <c r="D82" s="7" t="s">
        <v>825</v>
      </c>
      <c r="E82" s="3"/>
      <c r="F82" s="20" t="s">
        <v>559</v>
      </c>
      <c r="G82" s="167"/>
      <c r="H82" s="254">
        <f t="shared" si="3"/>
        <v>0</v>
      </c>
    </row>
    <row r="83" spans="1:8" x14ac:dyDescent="0.25">
      <c r="A83" s="197">
        <v>17</v>
      </c>
      <c r="B83" s="190">
        <v>184</v>
      </c>
      <c r="C83" s="170" t="str">
        <f>'Zał.1 Lista ob. bud. KOB'!B217</f>
        <v>Budynek urządzeń rozruchowych</v>
      </c>
      <c r="D83" s="7" t="s">
        <v>825</v>
      </c>
      <c r="E83" s="3"/>
      <c r="F83" s="20" t="s">
        <v>559</v>
      </c>
      <c r="G83" s="167"/>
      <c r="H83" s="254">
        <f t="shared" si="3"/>
        <v>0</v>
      </c>
    </row>
    <row r="84" spans="1:8" x14ac:dyDescent="0.25">
      <c r="A84" s="197">
        <v>18</v>
      </c>
      <c r="B84" s="190">
        <v>185</v>
      </c>
      <c r="C84" s="170" t="s">
        <v>512</v>
      </c>
      <c r="D84" s="7" t="s">
        <v>825</v>
      </c>
      <c r="E84" s="3"/>
      <c r="F84" s="20" t="s">
        <v>559</v>
      </c>
      <c r="G84" s="167"/>
      <c r="H84" s="254">
        <f t="shared" si="3"/>
        <v>0</v>
      </c>
    </row>
    <row r="85" spans="1:8" hidden="1" x14ac:dyDescent="0.25">
      <c r="A85" s="197"/>
      <c r="B85" s="190"/>
      <c r="C85" s="170"/>
      <c r="D85" s="7" t="s">
        <v>825</v>
      </c>
      <c r="E85" s="3"/>
      <c r="F85" s="20" t="s">
        <v>559</v>
      </c>
      <c r="G85" s="167"/>
      <c r="H85" s="254">
        <f t="shared" si="3"/>
        <v>0</v>
      </c>
    </row>
    <row r="86" spans="1:8" x14ac:dyDescent="0.25">
      <c r="A86" s="197">
        <v>19</v>
      </c>
      <c r="B86" s="190">
        <v>187</v>
      </c>
      <c r="C86" s="170" t="s">
        <v>513</v>
      </c>
      <c r="D86" s="7" t="s">
        <v>825</v>
      </c>
      <c r="E86" s="3"/>
      <c r="F86" s="20" t="s">
        <v>559</v>
      </c>
      <c r="G86" s="167"/>
      <c r="H86" s="254">
        <f t="shared" si="3"/>
        <v>0</v>
      </c>
    </row>
    <row r="87" spans="1:8" hidden="1" x14ac:dyDescent="0.25">
      <c r="A87" s="197"/>
      <c r="B87" s="192"/>
      <c r="C87" s="171"/>
      <c r="D87" s="7" t="s">
        <v>825</v>
      </c>
      <c r="E87" s="13"/>
      <c r="F87" s="20" t="s">
        <v>559</v>
      </c>
      <c r="G87" s="168"/>
      <c r="H87" s="254">
        <f t="shared" si="3"/>
        <v>0</v>
      </c>
    </row>
    <row r="88" spans="1:8" x14ac:dyDescent="0.25">
      <c r="A88" s="197">
        <v>20</v>
      </c>
      <c r="B88" s="192">
        <v>214</v>
      </c>
      <c r="C88" s="171" t="str">
        <f>'Zał.1 Lista ob. bud. KOB'!B249</f>
        <v>Wiata kolejowa nad torem nr 44</v>
      </c>
      <c r="D88" s="7" t="s">
        <v>825</v>
      </c>
      <c r="E88" s="3"/>
      <c r="F88" s="20" t="s">
        <v>559</v>
      </c>
      <c r="G88" s="168"/>
      <c r="H88" s="254">
        <f t="shared" si="3"/>
        <v>0</v>
      </c>
    </row>
    <row r="89" spans="1:8" x14ac:dyDescent="0.25">
      <c r="A89" s="197">
        <v>21</v>
      </c>
      <c r="B89" s="192">
        <v>256</v>
      </c>
      <c r="C89" s="171" t="str">
        <f>'Zał.1 Lista ob. bud. KOB'!B291</f>
        <v>Przedpole bloku nr 1 cz. 1</v>
      </c>
      <c r="D89" s="7" t="s">
        <v>825</v>
      </c>
      <c r="E89" s="3"/>
      <c r="F89" s="20" t="s">
        <v>559</v>
      </c>
      <c r="G89" s="168"/>
      <c r="H89" s="254">
        <f t="shared" si="3"/>
        <v>0</v>
      </c>
    </row>
    <row r="90" spans="1:8" x14ac:dyDescent="0.25">
      <c r="A90" s="197">
        <v>22</v>
      </c>
      <c r="B90" s="192">
        <v>257</v>
      </c>
      <c r="C90" s="171" t="str">
        <f>'Zał.1 Lista ob. bud. KOB'!B292</f>
        <v>Przedpole bloku nr 1 cz. 2</v>
      </c>
      <c r="D90" s="7" t="s">
        <v>825</v>
      </c>
      <c r="E90" s="3"/>
      <c r="F90" s="20" t="s">
        <v>559</v>
      </c>
      <c r="G90" s="168"/>
      <c r="H90" s="254">
        <f t="shared" si="3"/>
        <v>0</v>
      </c>
    </row>
    <row r="91" spans="1:8" x14ac:dyDescent="0.25">
      <c r="A91" s="197">
        <v>23</v>
      </c>
      <c r="B91" s="192">
        <v>258</v>
      </c>
      <c r="C91" s="171" t="str">
        <f>'Zał.1 Lista ob. bud. KOB'!B293</f>
        <v>Przedpole bloku nr 2</v>
      </c>
      <c r="D91" s="7" t="s">
        <v>825</v>
      </c>
      <c r="E91" s="3"/>
      <c r="F91" s="20" t="s">
        <v>559</v>
      </c>
      <c r="G91" s="168"/>
      <c r="H91" s="254">
        <f t="shared" si="3"/>
        <v>0</v>
      </c>
    </row>
    <row r="92" spans="1:8" x14ac:dyDescent="0.25">
      <c r="A92" s="197">
        <v>24</v>
      </c>
      <c r="B92" s="192">
        <v>259</v>
      </c>
      <c r="C92" s="171" t="str">
        <f>'Zał.1 Lista ob. bud. KOB'!B294</f>
        <v>Przedpole bloku nr 3</v>
      </c>
      <c r="D92" s="7" t="s">
        <v>825</v>
      </c>
      <c r="E92" s="3"/>
      <c r="F92" s="20" t="s">
        <v>559</v>
      </c>
      <c r="G92" s="168"/>
      <c r="H92" s="254">
        <f t="shared" si="3"/>
        <v>0</v>
      </c>
    </row>
    <row r="93" spans="1:8" x14ac:dyDescent="0.25">
      <c r="A93" s="197">
        <v>25</v>
      </c>
      <c r="B93" s="192">
        <v>260</v>
      </c>
      <c r="C93" s="171" t="str">
        <f>'Zał.1 Lista ob. bud. KOB'!B295</f>
        <v>Przedpole bloku nr 4</v>
      </c>
      <c r="D93" s="7" t="s">
        <v>825</v>
      </c>
      <c r="E93" s="3"/>
      <c r="F93" s="20" t="s">
        <v>559</v>
      </c>
      <c r="G93" s="168"/>
      <c r="H93" s="254">
        <f t="shared" si="3"/>
        <v>0</v>
      </c>
    </row>
    <row r="94" spans="1:8" x14ac:dyDescent="0.25">
      <c r="A94" s="197">
        <v>26</v>
      </c>
      <c r="B94" s="192">
        <v>261</v>
      </c>
      <c r="C94" s="171" t="str">
        <f>'Zał.1 Lista ob. bud. KOB'!B296</f>
        <v>Przedpole bloku nr 5</v>
      </c>
      <c r="D94" s="7" t="s">
        <v>825</v>
      </c>
      <c r="E94" s="3"/>
      <c r="F94" s="20" t="s">
        <v>559</v>
      </c>
      <c r="G94" s="168"/>
      <c r="H94" s="254">
        <f t="shared" si="3"/>
        <v>0</v>
      </c>
    </row>
    <row r="95" spans="1:8" x14ac:dyDescent="0.25">
      <c r="A95" s="197">
        <v>27</v>
      </c>
      <c r="B95" s="192">
        <v>262</v>
      </c>
      <c r="C95" s="171" t="str">
        <f>'Zał.1 Lista ob. bud. KOB'!B297</f>
        <v>Przedpole bloku nr 6</v>
      </c>
      <c r="D95" s="7" t="s">
        <v>825</v>
      </c>
      <c r="E95" s="3"/>
      <c r="F95" s="20" t="s">
        <v>559</v>
      </c>
      <c r="G95" s="168"/>
      <c r="H95" s="254">
        <f t="shared" si="3"/>
        <v>0</v>
      </c>
    </row>
    <row r="96" spans="1:8" ht="17.25" thickBot="1" x14ac:dyDescent="0.3">
      <c r="A96" s="202">
        <v>28</v>
      </c>
      <c r="B96" s="194">
        <v>263</v>
      </c>
      <c r="C96" s="180" t="str">
        <f>'Zał.1 Lista ob. bud. KOB'!B298</f>
        <v>Przedpole bloku nr 7 i 8</v>
      </c>
      <c r="D96" s="7" t="s">
        <v>825</v>
      </c>
      <c r="E96" s="33"/>
      <c r="F96" s="20" t="s">
        <v>559</v>
      </c>
      <c r="G96" s="175"/>
      <c r="H96" s="254">
        <f t="shared" si="3"/>
        <v>0</v>
      </c>
    </row>
    <row r="97" spans="1:8" ht="17.25" thickBot="1" x14ac:dyDescent="0.3">
      <c r="A97" s="52"/>
      <c r="B97" s="53"/>
      <c r="C97" s="53"/>
      <c r="D97" s="54" t="s">
        <v>890</v>
      </c>
      <c r="E97" s="238">
        <f>SUM(E66:E96)</f>
        <v>0</v>
      </c>
      <c r="F97" s="239"/>
      <c r="G97" s="238">
        <f>G73+G74</f>
        <v>0</v>
      </c>
      <c r="H97" s="237">
        <f>SUM(H66:H96)</f>
        <v>0</v>
      </c>
    </row>
    <row r="98" spans="1:8" ht="18.75" thickBot="1" x14ac:dyDescent="0.3">
      <c r="A98" s="319" t="s">
        <v>598</v>
      </c>
      <c r="B98" s="320"/>
      <c r="C98" s="320"/>
      <c r="D98" s="320"/>
      <c r="E98" s="320"/>
      <c r="F98" s="320"/>
      <c r="G98" s="320"/>
      <c r="H98" s="321"/>
    </row>
    <row r="99" spans="1:8" ht="99.75" thickBot="1" x14ac:dyDescent="0.3">
      <c r="A99" s="43" t="s">
        <v>403</v>
      </c>
      <c r="B99" s="44" t="s">
        <v>594</v>
      </c>
      <c r="C99" s="44" t="s">
        <v>595</v>
      </c>
      <c r="D99" s="45" t="s">
        <v>923</v>
      </c>
      <c r="E99" s="46" t="s">
        <v>823</v>
      </c>
      <c r="F99" s="47" t="s">
        <v>832</v>
      </c>
      <c r="G99" s="46" t="s">
        <v>823</v>
      </c>
      <c r="H99" s="48" t="s">
        <v>828</v>
      </c>
    </row>
    <row r="100" spans="1:8" ht="17.25" thickBot="1" x14ac:dyDescent="0.3">
      <c r="A100" s="43">
        <v>1</v>
      </c>
      <c r="B100" s="44">
        <v>2</v>
      </c>
      <c r="C100" s="44">
        <v>3</v>
      </c>
      <c r="D100" s="45">
        <v>4</v>
      </c>
      <c r="E100" s="46">
        <v>5</v>
      </c>
      <c r="F100" s="47">
        <v>6</v>
      </c>
      <c r="G100" s="46">
        <v>7</v>
      </c>
      <c r="H100" s="48">
        <v>8</v>
      </c>
    </row>
    <row r="101" spans="1:8" ht="15" hidden="1" customHeight="1" x14ac:dyDescent="0.25">
      <c r="A101" s="14"/>
      <c r="B101" s="18"/>
      <c r="C101" s="19"/>
      <c r="D101" s="19"/>
      <c r="E101" s="19"/>
      <c r="F101" s="19"/>
      <c r="G101" s="19"/>
      <c r="H101" s="90"/>
    </row>
    <row r="102" spans="1:8" hidden="1" x14ac:dyDescent="0.25">
      <c r="A102" s="8"/>
      <c r="B102" s="9"/>
      <c r="C102" s="3"/>
      <c r="D102" s="3"/>
      <c r="E102" s="3"/>
      <c r="F102" s="3"/>
      <c r="G102" s="3"/>
      <c r="H102" s="89"/>
    </row>
    <row r="103" spans="1:8" hidden="1" x14ac:dyDescent="0.25">
      <c r="A103" s="8"/>
      <c r="B103" s="9"/>
      <c r="C103" s="3"/>
      <c r="D103" s="3"/>
      <c r="E103" s="3"/>
      <c r="F103" s="3"/>
      <c r="G103" s="3"/>
      <c r="H103" s="89"/>
    </row>
    <row r="104" spans="1:8" x14ac:dyDescent="0.25">
      <c r="A104" s="197">
        <v>1</v>
      </c>
      <c r="B104" s="190">
        <v>10</v>
      </c>
      <c r="C104" s="170" t="str">
        <f>'Zał.1 Lista ob. bud. KOB'!B29</f>
        <v>Budynek pompowni wysył. popiołu bl. , 2</v>
      </c>
      <c r="D104" s="7" t="s">
        <v>825</v>
      </c>
      <c r="E104" s="115"/>
      <c r="F104" s="20" t="s">
        <v>559</v>
      </c>
      <c r="G104" s="167"/>
      <c r="H104" s="254">
        <f t="shared" ref="H104:H133" si="4">E104*2</f>
        <v>0</v>
      </c>
    </row>
    <row r="105" spans="1:8" x14ac:dyDescent="0.25">
      <c r="A105" s="197">
        <v>2</v>
      </c>
      <c r="B105" s="190">
        <v>19</v>
      </c>
      <c r="C105" s="170" t="str">
        <f>'Zał.1 Lista ob. bud. KOB'!B38</f>
        <v>Budynek rozdzielni elektrofiltru bl.2</v>
      </c>
      <c r="D105" s="7" t="s">
        <v>825</v>
      </c>
      <c r="E105" s="115"/>
      <c r="F105" s="20" t="s">
        <v>559</v>
      </c>
      <c r="G105" s="167"/>
      <c r="H105" s="254">
        <f t="shared" si="4"/>
        <v>0</v>
      </c>
    </row>
    <row r="106" spans="1:8" x14ac:dyDescent="0.25">
      <c r="A106" s="197">
        <v>3</v>
      </c>
      <c r="B106" s="190">
        <v>36</v>
      </c>
      <c r="C106" s="170" t="str">
        <f>'Zał.1 Lista ob. bud. KOB'!B55</f>
        <v>Magazyn żużla pod SO-1 768 m2</v>
      </c>
      <c r="D106" s="7" t="s">
        <v>825</v>
      </c>
      <c r="E106" s="115"/>
      <c r="F106" s="20" t="s">
        <v>559</v>
      </c>
      <c r="G106" s="167"/>
      <c r="H106" s="254">
        <f t="shared" si="4"/>
        <v>0</v>
      </c>
    </row>
    <row r="107" spans="1:8" x14ac:dyDescent="0.25">
      <c r="A107" s="197">
        <v>4</v>
      </c>
      <c r="B107" s="190">
        <v>37</v>
      </c>
      <c r="C107" s="170" t="str">
        <f>'Zał.1 Lista ob. bud. KOB'!B56</f>
        <v>Magazyn żużla pod SO-2</v>
      </c>
      <c r="D107" s="7" t="s">
        <v>825</v>
      </c>
      <c r="E107" s="115"/>
      <c r="F107" s="20" t="s">
        <v>559</v>
      </c>
      <c r="G107" s="167"/>
      <c r="H107" s="254">
        <f t="shared" si="4"/>
        <v>0</v>
      </c>
    </row>
    <row r="108" spans="1:8" x14ac:dyDescent="0.25">
      <c r="A108" s="197">
        <v>5</v>
      </c>
      <c r="B108" s="190">
        <v>38</v>
      </c>
      <c r="C108" s="170" t="str">
        <f>'Zał.1 Lista ob. bud. KOB'!B57</f>
        <v>Składowisko żużlla 3600 m2 nr4</v>
      </c>
      <c r="D108" s="7" t="s">
        <v>825</v>
      </c>
      <c r="E108" s="115"/>
      <c r="F108" s="20" t="s">
        <v>559</v>
      </c>
      <c r="G108" s="167"/>
      <c r="H108" s="254">
        <f t="shared" si="4"/>
        <v>0</v>
      </c>
    </row>
    <row r="109" spans="1:8" x14ac:dyDescent="0.25">
      <c r="A109" s="197">
        <v>6</v>
      </c>
      <c r="B109" s="190">
        <v>39</v>
      </c>
      <c r="C109" s="170" t="str">
        <f>'Zał.1 Lista ob. bud. KOB'!B58</f>
        <v>Rezerwowe miejsce magazynowania żużla</v>
      </c>
      <c r="D109" s="7" t="s">
        <v>825</v>
      </c>
      <c r="E109" s="115"/>
      <c r="F109" s="20" t="s">
        <v>559</v>
      </c>
      <c r="G109" s="167"/>
      <c r="H109" s="254">
        <f t="shared" si="4"/>
        <v>0</v>
      </c>
    </row>
    <row r="110" spans="1:8" x14ac:dyDescent="0.25">
      <c r="A110" s="197">
        <v>7</v>
      </c>
      <c r="B110" s="190">
        <v>42</v>
      </c>
      <c r="C110" s="171" t="str">
        <f>'Zał.1 Lista ob. bud. KOB'!B61</f>
        <v>Budynek kompresorowni (akt. budynek warsztatów)</v>
      </c>
      <c r="D110" s="7" t="s">
        <v>825</v>
      </c>
      <c r="E110" s="115"/>
      <c r="F110" s="20" t="s">
        <v>559</v>
      </c>
      <c r="G110" s="168"/>
      <c r="H110" s="254">
        <f t="shared" si="4"/>
        <v>0</v>
      </c>
    </row>
    <row r="111" spans="1:8" x14ac:dyDescent="0.25">
      <c r="A111" s="197">
        <v>8</v>
      </c>
      <c r="B111" s="190">
        <v>47</v>
      </c>
      <c r="C111" s="171" t="str">
        <f>'Zał.1 Lista ob. bud. KOB'!B68</f>
        <v>Budynek sprezarkowni SAC i rozdzielni</v>
      </c>
      <c r="D111" s="7" t="s">
        <v>825</v>
      </c>
      <c r="E111" s="115"/>
      <c r="F111" s="20" t="s">
        <v>559</v>
      </c>
      <c r="G111" s="168"/>
      <c r="H111" s="254">
        <f t="shared" si="4"/>
        <v>0</v>
      </c>
    </row>
    <row r="112" spans="1:8" x14ac:dyDescent="0.25">
      <c r="A112" s="197">
        <v>9</v>
      </c>
      <c r="B112" s="192">
        <v>48</v>
      </c>
      <c r="C112" s="171" t="str">
        <f>'Zał.1 Lista ob. bud. KOB'!B69</f>
        <v>Estakada rurowo-kablowa ze sprężarkowni SAC</v>
      </c>
      <c r="D112" s="7" t="s">
        <v>825</v>
      </c>
      <c r="E112" s="115"/>
      <c r="F112" s="20" t="s">
        <v>559</v>
      </c>
      <c r="G112" s="168"/>
      <c r="H112" s="254">
        <f t="shared" si="4"/>
        <v>0</v>
      </c>
    </row>
    <row r="113" spans="1:8" x14ac:dyDescent="0.25">
      <c r="A113" s="197">
        <v>10</v>
      </c>
      <c r="B113" s="192">
        <v>88</v>
      </c>
      <c r="C113" s="171" t="str">
        <f>'Zał.1 Lista ob. bud. KOB'!B116</f>
        <v>Budynek bazy transportowej wewnętrznej</v>
      </c>
      <c r="D113" s="7" t="s">
        <v>825</v>
      </c>
      <c r="E113" s="115"/>
      <c r="F113" s="20" t="s">
        <v>559</v>
      </c>
      <c r="G113" s="168"/>
      <c r="H113" s="254">
        <f t="shared" si="4"/>
        <v>0</v>
      </c>
    </row>
    <row r="114" spans="1:8" x14ac:dyDescent="0.25">
      <c r="A114" s="197">
        <v>11</v>
      </c>
      <c r="B114" s="192">
        <v>188</v>
      </c>
      <c r="C114" s="171" t="str">
        <f>'Zał.1 Lista ob. bud. KOB'!B223</f>
        <v>IMOS – Fundament wentylatora nr 1</v>
      </c>
      <c r="D114" s="7" t="s">
        <v>825</v>
      </c>
      <c r="E114" s="115"/>
      <c r="F114" s="20" t="s">
        <v>559</v>
      </c>
      <c r="G114" s="168"/>
      <c r="H114" s="254">
        <f t="shared" si="4"/>
        <v>0</v>
      </c>
    </row>
    <row r="115" spans="1:8" x14ac:dyDescent="0.25">
      <c r="A115" s="197">
        <v>12</v>
      </c>
      <c r="B115" s="192">
        <v>189</v>
      </c>
      <c r="C115" s="171" t="str">
        <f>'Zał.1 Lista ob. bud. KOB'!B224</f>
        <v>IMOS – Fundament wentylatora nr 2</v>
      </c>
      <c r="D115" s="7" t="s">
        <v>825</v>
      </c>
      <c r="E115" s="115"/>
      <c r="F115" s="20" t="s">
        <v>559</v>
      </c>
      <c r="G115" s="168"/>
      <c r="H115" s="254">
        <f t="shared" si="4"/>
        <v>0</v>
      </c>
    </row>
    <row r="116" spans="1:8" x14ac:dyDescent="0.25">
      <c r="A116" s="197">
        <v>13</v>
      </c>
      <c r="B116" s="192">
        <v>190</v>
      </c>
      <c r="C116" s="171" t="str">
        <f>'Zał.1 Lista ob. bud. KOB'!B225</f>
        <v>IMOS - Absorber A1</v>
      </c>
      <c r="D116" s="7" t="s">
        <v>825</v>
      </c>
      <c r="E116" s="115"/>
      <c r="F116" s="20" t="s">
        <v>559</v>
      </c>
      <c r="G116" s="168"/>
      <c r="H116" s="254">
        <f t="shared" si="4"/>
        <v>0</v>
      </c>
    </row>
    <row r="117" spans="1:8" x14ac:dyDescent="0.25">
      <c r="A117" s="197">
        <v>14</v>
      </c>
      <c r="B117" s="192">
        <v>191</v>
      </c>
      <c r="C117" s="171" t="str">
        <f>'Zał.1 Lista ob. bud. KOB'!B226</f>
        <v>IMOS - Absorber A2</v>
      </c>
      <c r="D117" s="7" t="s">
        <v>825</v>
      </c>
      <c r="E117" s="115"/>
      <c r="F117" s="20" t="s">
        <v>559</v>
      </c>
      <c r="G117" s="168"/>
      <c r="H117" s="254">
        <f t="shared" si="4"/>
        <v>0</v>
      </c>
    </row>
    <row r="118" spans="1:8" x14ac:dyDescent="0.25">
      <c r="A118" s="197">
        <v>15</v>
      </c>
      <c r="B118" s="192">
        <v>192</v>
      </c>
      <c r="C118" s="171" t="str">
        <f>'Zał.1 Lista ob. bud. KOB'!B227</f>
        <v>IMOS – Zbiornik zrzutów awaryjnych</v>
      </c>
      <c r="D118" s="7" t="s">
        <v>825</v>
      </c>
      <c r="E118" s="115"/>
      <c r="F118" s="20" t="s">
        <v>559</v>
      </c>
      <c r="G118" s="168"/>
      <c r="H118" s="254">
        <f t="shared" si="4"/>
        <v>0</v>
      </c>
    </row>
    <row r="119" spans="1:8" x14ac:dyDescent="0.25">
      <c r="A119" s="197">
        <v>16</v>
      </c>
      <c r="B119" s="192">
        <v>194</v>
      </c>
      <c r="C119" s="171" t="str">
        <f>'Zał.1 Lista ob. bud. KOB'!B229</f>
        <v>IMOS - Estakada technologiczna</v>
      </c>
      <c r="D119" s="7" t="s">
        <v>825</v>
      </c>
      <c r="E119" s="115"/>
      <c r="F119" s="20" t="s">
        <v>559</v>
      </c>
      <c r="G119" s="168"/>
      <c r="H119" s="254">
        <f t="shared" si="4"/>
        <v>0</v>
      </c>
    </row>
    <row r="120" spans="1:8" x14ac:dyDescent="0.25">
      <c r="A120" s="197">
        <v>17</v>
      </c>
      <c r="B120" s="192">
        <v>220</v>
      </c>
      <c r="C120" s="171" t="str">
        <f>'Zał.1 Lista ob. bud. KOB'!B255</f>
        <v>NC - Zbiornik retencyjny wód burzowych</v>
      </c>
      <c r="D120" s="7" t="s">
        <v>825</v>
      </c>
      <c r="E120" s="115"/>
      <c r="F120" s="20" t="s">
        <v>559</v>
      </c>
      <c r="G120" s="168"/>
      <c r="H120" s="254">
        <f t="shared" si="4"/>
        <v>0</v>
      </c>
    </row>
    <row r="121" spans="1:8" x14ac:dyDescent="0.25">
      <c r="A121" s="197">
        <v>18</v>
      </c>
      <c r="B121" s="192">
        <v>221</v>
      </c>
      <c r="C121" s="171" t="str">
        <f>'Zał.1 Lista ob. bud. KOB'!B256</f>
        <v>NC - Przepompownia wody deszczowej</v>
      </c>
      <c r="D121" s="7" t="s">
        <v>825</v>
      </c>
      <c r="E121" s="115"/>
      <c r="F121" s="20" t="s">
        <v>559</v>
      </c>
      <c r="G121" s="168"/>
      <c r="H121" s="254">
        <f t="shared" si="4"/>
        <v>0</v>
      </c>
    </row>
    <row r="122" spans="1:8" x14ac:dyDescent="0.25">
      <c r="A122" s="197">
        <v>19</v>
      </c>
      <c r="B122" s="192">
        <v>222</v>
      </c>
      <c r="C122" s="171" t="str">
        <f>'Zał.1 Lista ob. bud. KOB'!B257</f>
        <v>NC-Przepust PI   (51,12m x 5,0 m x 2,86m)</v>
      </c>
      <c r="D122" s="7" t="s">
        <v>825</v>
      </c>
      <c r="E122" s="115"/>
      <c r="F122" s="20" t="s">
        <v>559</v>
      </c>
      <c r="G122" s="168"/>
      <c r="H122" s="254">
        <f t="shared" si="4"/>
        <v>0</v>
      </c>
    </row>
    <row r="123" spans="1:8" x14ac:dyDescent="0.25">
      <c r="A123" s="197">
        <v>20</v>
      </c>
      <c r="B123" s="192">
        <v>223</v>
      </c>
      <c r="C123" s="171" t="str">
        <f>'Zał.1 Lista ob. bud. KOB'!B258</f>
        <v>NC-Przepust PIV (51,12m x 2,59m x 2,86m)</v>
      </c>
      <c r="D123" s="7" t="s">
        <v>825</v>
      </c>
      <c r="E123" s="115"/>
      <c r="F123" s="20" t="s">
        <v>559</v>
      </c>
      <c r="G123" s="168"/>
      <c r="H123" s="254">
        <f t="shared" si="4"/>
        <v>0</v>
      </c>
    </row>
    <row r="124" spans="1:8" x14ac:dyDescent="0.25">
      <c r="A124" s="197">
        <v>21</v>
      </c>
      <c r="B124" s="192">
        <v>224</v>
      </c>
      <c r="C124" s="171" t="str">
        <f>'Zał.1 Lista ob. bud. KOB'!B259</f>
        <v>NC - Komora rozprężna zrzutu wody chłodzącej</v>
      </c>
      <c r="D124" s="7" t="s">
        <v>825</v>
      </c>
      <c r="E124" s="115"/>
      <c r="F124" s="20" t="s">
        <v>559</v>
      </c>
      <c r="G124" s="168"/>
      <c r="H124" s="254">
        <f t="shared" si="4"/>
        <v>0</v>
      </c>
    </row>
    <row r="125" spans="1:8" x14ac:dyDescent="0.25">
      <c r="A125" s="203">
        <v>22</v>
      </c>
      <c r="B125" s="192">
        <v>79</v>
      </c>
      <c r="C125" s="171" t="s">
        <v>638</v>
      </c>
      <c r="D125" s="34" t="s">
        <v>924</v>
      </c>
      <c r="E125" s="120"/>
      <c r="F125" s="20" t="s">
        <v>559</v>
      </c>
      <c r="G125" s="168"/>
      <c r="H125" s="254">
        <f t="shared" si="4"/>
        <v>0</v>
      </c>
    </row>
    <row r="126" spans="1:8" hidden="1" x14ac:dyDescent="0.25">
      <c r="A126" s="197">
        <v>23</v>
      </c>
      <c r="B126" s="192"/>
      <c r="C126" s="171"/>
      <c r="D126" s="7" t="s">
        <v>825</v>
      </c>
      <c r="E126" s="117"/>
      <c r="F126" s="20" t="s">
        <v>559</v>
      </c>
      <c r="G126" s="168"/>
      <c r="H126" s="254">
        <f t="shared" si="4"/>
        <v>0</v>
      </c>
    </row>
    <row r="127" spans="1:8" x14ac:dyDescent="0.25">
      <c r="A127" s="197">
        <v>23</v>
      </c>
      <c r="B127" s="192">
        <v>225</v>
      </c>
      <c r="C127" s="171" t="str">
        <f>'Zał.1 Lista ob. bud. KOB'!B260</f>
        <v>NC - Nasyp bocznicy kolejowej z murem oporowym</v>
      </c>
      <c r="D127" s="7" t="s">
        <v>825</v>
      </c>
      <c r="E127" s="115"/>
      <c r="F127" s="20" t="s">
        <v>559</v>
      </c>
      <c r="G127" s="168"/>
      <c r="H127" s="254">
        <f t="shared" si="4"/>
        <v>0</v>
      </c>
    </row>
    <row r="128" spans="1:8" x14ac:dyDescent="0.25">
      <c r="A128" s="197">
        <v>24</v>
      </c>
      <c r="B128" s="192">
        <v>250</v>
      </c>
      <c r="C128" s="171" t="str">
        <f>'Zał.1 Lista ob. bud. KOB'!B285</f>
        <v>Wiata WOPR</v>
      </c>
      <c r="D128" s="7" t="s">
        <v>825</v>
      </c>
      <c r="E128" s="115"/>
      <c r="F128" s="20" t="s">
        <v>559</v>
      </c>
      <c r="G128" s="168"/>
      <c r="H128" s="254">
        <f t="shared" si="4"/>
        <v>0</v>
      </c>
    </row>
    <row r="129" spans="1:8" x14ac:dyDescent="0.25">
      <c r="A129" s="197">
        <v>25</v>
      </c>
      <c r="B129" s="192">
        <v>251</v>
      </c>
      <c r="C129" s="171" t="str">
        <f>'Zał.1 Lista ob. bud. KOB'!B286</f>
        <v>KR Budynek kotłowni (318m2)</v>
      </c>
      <c r="D129" s="7" t="s">
        <v>825</v>
      </c>
      <c r="E129" s="115"/>
      <c r="F129" s="20" t="s">
        <v>559</v>
      </c>
      <c r="G129" s="168"/>
      <c r="H129" s="254">
        <f t="shared" si="4"/>
        <v>0</v>
      </c>
    </row>
    <row r="130" spans="1:8" x14ac:dyDescent="0.25">
      <c r="A130" s="197">
        <v>26</v>
      </c>
      <c r="B130" s="192">
        <v>252</v>
      </c>
      <c r="C130" s="171" t="str">
        <f>'Zał.1 Lista ob. bud. KOB'!B287</f>
        <v>KR Komin H=41 m</v>
      </c>
      <c r="D130" s="7" t="s">
        <v>825</v>
      </c>
      <c r="E130" s="115"/>
      <c r="F130" s="20" t="s">
        <v>559</v>
      </c>
      <c r="G130" s="168"/>
      <c r="H130" s="254">
        <f t="shared" si="4"/>
        <v>0</v>
      </c>
    </row>
    <row r="131" spans="1:8" x14ac:dyDescent="0.25">
      <c r="A131" s="197">
        <v>27</v>
      </c>
      <c r="B131" s="192">
        <v>253</v>
      </c>
      <c r="C131" s="171" t="str">
        <f>'Zał.1 Lista ob. bud. KOB'!B288</f>
        <v>KR Budynek rozdzielni i transformatorów (31,77)m2</v>
      </c>
      <c r="D131" s="7" t="s">
        <v>825</v>
      </c>
      <c r="E131" s="115"/>
      <c r="F131" s="20" t="s">
        <v>559</v>
      </c>
      <c r="G131" s="168"/>
      <c r="H131" s="254">
        <f t="shared" si="4"/>
        <v>0</v>
      </c>
    </row>
    <row r="132" spans="1:8" x14ac:dyDescent="0.25">
      <c r="A132" s="197">
        <v>28</v>
      </c>
      <c r="B132" s="192">
        <v>254</v>
      </c>
      <c r="C132" s="171" t="str">
        <f>'Zał.1 Lista ob. bud. KOB'!B289</f>
        <v>KR Budynek pompowni oleju (23,18m2)</v>
      </c>
      <c r="D132" s="7" t="s">
        <v>825</v>
      </c>
      <c r="E132" s="115"/>
      <c r="F132" s="20" t="s">
        <v>559</v>
      </c>
      <c r="G132" s="168"/>
      <c r="H132" s="254">
        <f t="shared" si="4"/>
        <v>0</v>
      </c>
    </row>
    <row r="133" spans="1:8" ht="17.25" thickBot="1" x14ac:dyDescent="0.3">
      <c r="A133" s="202">
        <v>29</v>
      </c>
      <c r="B133" s="194">
        <v>255</v>
      </c>
      <c r="C133" s="180" t="str">
        <f>'Zał.1 Lista ob. bud. KOB'!B290</f>
        <v>KR Taca rozładunkowa oleju opałowego</v>
      </c>
      <c r="D133" s="7" t="s">
        <v>825</v>
      </c>
      <c r="E133" s="121"/>
      <c r="F133" s="20" t="s">
        <v>559</v>
      </c>
      <c r="G133" s="168"/>
      <c r="H133" s="254">
        <f t="shared" si="4"/>
        <v>0</v>
      </c>
    </row>
    <row r="134" spans="1:8" ht="17.25" thickBot="1" x14ac:dyDescent="0.3">
      <c r="A134" s="52"/>
      <c r="B134" s="53"/>
      <c r="C134" s="53"/>
      <c r="D134" s="54" t="s">
        <v>890</v>
      </c>
      <c r="E134" s="238">
        <f>SUM(E103:E133)</f>
        <v>0</v>
      </c>
      <c r="F134" s="239"/>
      <c r="G134" s="239"/>
      <c r="H134" s="237">
        <f>SUM(H103:H133)</f>
        <v>0</v>
      </c>
    </row>
    <row r="135" spans="1:8" ht="18.75" thickBot="1" x14ac:dyDescent="0.3">
      <c r="A135" s="319" t="s">
        <v>599</v>
      </c>
      <c r="B135" s="320"/>
      <c r="C135" s="320"/>
      <c r="D135" s="320"/>
      <c r="E135" s="320"/>
      <c r="F135" s="320"/>
      <c r="G135" s="320"/>
      <c r="H135" s="321"/>
    </row>
    <row r="136" spans="1:8" ht="99.75" thickBot="1" x14ac:dyDescent="0.3">
      <c r="A136" s="43" t="s">
        <v>403</v>
      </c>
      <c r="B136" s="44" t="s">
        <v>594</v>
      </c>
      <c r="C136" s="44" t="s">
        <v>595</v>
      </c>
      <c r="D136" s="45" t="s">
        <v>923</v>
      </c>
      <c r="E136" s="46" t="s">
        <v>823</v>
      </c>
      <c r="F136" s="47" t="s">
        <v>832</v>
      </c>
      <c r="G136" s="46" t="s">
        <v>823</v>
      </c>
      <c r="H136" s="48" t="s">
        <v>828</v>
      </c>
    </row>
    <row r="137" spans="1:8" ht="17.25" thickBot="1" x14ac:dyDescent="0.3">
      <c r="A137" s="43">
        <v>1</v>
      </c>
      <c r="B137" s="44">
        <v>2</v>
      </c>
      <c r="C137" s="44">
        <v>3</v>
      </c>
      <c r="D137" s="45">
        <v>4</v>
      </c>
      <c r="E137" s="46">
        <v>5</v>
      </c>
      <c r="F137" s="47">
        <v>6</v>
      </c>
      <c r="G137" s="46">
        <v>7</v>
      </c>
      <c r="H137" s="48">
        <v>8</v>
      </c>
    </row>
    <row r="138" spans="1:8" x14ac:dyDescent="0.25">
      <c r="A138" s="204">
        <v>1</v>
      </c>
      <c r="B138" s="205">
        <v>1</v>
      </c>
      <c r="C138" s="206" t="s">
        <v>557</v>
      </c>
      <c r="D138" s="34" t="s">
        <v>924</v>
      </c>
      <c r="E138" s="114"/>
      <c r="F138" s="20" t="s">
        <v>559</v>
      </c>
      <c r="G138" s="172"/>
      <c r="H138" s="254">
        <f t="shared" ref="H138:H164" si="5">E138*2</f>
        <v>0</v>
      </c>
    </row>
    <row r="139" spans="1:8" hidden="1" x14ac:dyDescent="0.25">
      <c r="A139" s="197"/>
      <c r="B139" s="190"/>
      <c r="C139" s="170"/>
      <c r="D139" s="3"/>
      <c r="E139" s="115"/>
      <c r="F139" s="20" t="s">
        <v>559</v>
      </c>
      <c r="G139" s="167"/>
      <c r="H139" s="254">
        <f t="shared" si="5"/>
        <v>0</v>
      </c>
    </row>
    <row r="140" spans="1:8" hidden="1" x14ac:dyDescent="0.3">
      <c r="A140" s="207"/>
      <c r="B140" s="207"/>
      <c r="C140" s="207"/>
      <c r="E140" s="116"/>
      <c r="F140" s="20" t="s">
        <v>559</v>
      </c>
      <c r="G140" s="173"/>
      <c r="H140" s="254">
        <f t="shared" si="5"/>
        <v>0</v>
      </c>
    </row>
    <row r="141" spans="1:8" hidden="1" x14ac:dyDescent="0.3">
      <c r="A141" s="207"/>
      <c r="B141" s="207"/>
      <c r="C141" s="207"/>
      <c r="E141" s="116"/>
      <c r="F141" s="20" t="s">
        <v>559</v>
      </c>
      <c r="G141" s="173"/>
      <c r="H141" s="254">
        <f t="shared" si="5"/>
        <v>0</v>
      </c>
    </row>
    <row r="142" spans="1:8" hidden="1" x14ac:dyDescent="0.3">
      <c r="A142" s="207"/>
      <c r="B142" s="207"/>
      <c r="C142" s="207"/>
      <c r="E142" s="116"/>
      <c r="F142" s="20" t="s">
        <v>559</v>
      </c>
      <c r="G142" s="173"/>
      <c r="H142" s="254">
        <f t="shared" si="5"/>
        <v>0</v>
      </c>
    </row>
    <row r="143" spans="1:8" hidden="1" x14ac:dyDescent="0.3">
      <c r="A143" s="207"/>
      <c r="B143" s="207"/>
      <c r="C143" s="207"/>
      <c r="E143" s="116"/>
      <c r="F143" s="20" t="s">
        <v>559</v>
      </c>
      <c r="G143" s="173"/>
      <c r="H143" s="254">
        <f t="shared" si="5"/>
        <v>0</v>
      </c>
    </row>
    <row r="144" spans="1:8" hidden="1" x14ac:dyDescent="0.3">
      <c r="A144" s="207"/>
      <c r="B144" s="207"/>
      <c r="C144" s="207"/>
      <c r="E144" s="116"/>
      <c r="F144" s="20" t="s">
        <v>559</v>
      </c>
      <c r="G144" s="173"/>
      <c r="H144" s="254">
        <f t="shared" si="5"/>
        <v>0</v>
      </c>
    </row>
    <row r="145" spans="1:8" hidden="1" x14ac:dyDescent="0.3">
      <c r="A145" s="207"/>
      <c r="B145" s="207"/>
      <c r="C145" s="207"/>
      <c r="E145" s="116"/>
      <c r="F145" s="20" t="s">
        <v>559</v>
      </c>
      <c r="G145" s="173"/>
      <c r="H145" s="254">
        <f t="shared" si="5"/>
        <v>0</v>
      </c>
    </row>
    <row r="146" spans="1:8" hidden="1" x14ac:dyDescent="0.3">
      <c r="A146" s="207"/>
      <c r="B146" s="207"/>
      <c r="C146" s="207"/>
      <c r="E146" s="116"/>
      <c r="F146" s="20" t="s">
        <v>559</v>
      </c>
      <c r="G146" s="173"/>
      <c r="H146" s="254">
        <f t="shared" si="5"/>
        <v>0</v>
      </c>
    </row>
    <row r="147" spans="1:8" hidden="1" x14ac:dyDescent="0.3">
      <c r="A147" s="207"/>
      <c r="B147" s="207"/>
      <c r="C147" s="207"/>
      <c r="E147" s="116"/>
      <c r="F147" s="20" t="s">
        <v>559</v>
      </c>
      <c r="G147" s="173"/>
      <c r="H147" s="254">
        <f t="shared" si="5"/>
        <v>0</v>
      </c>
    </row>
    <row r="148" spans="1:8" hidden="1" x14ac:dyDescent="0.3">
      <c r="A148" s="207"/>
      <c r="B148" s="207"/>
      <c r="C148" s="207"/>
      <c r="E148" s="116"/>
      <c r="F148" s="20" t="s">
        <v>559</v>
      </c>
      <c r="G148" s="173"/>
      <c r="H148" s="254">
        <f t="shared" si="5"/>
        <v>0</v>
      </c>
    </row>
    <row r="149" spans="1:8" hidden="1" x14ac:dyDescent="0.3">
      <c r="A149" s="207"/>
      <c r="B149" s="207"/>
      <c r="C149" s="207"/>
      <c r="E149" s="116"/>
      <c r="F149" s="20" t="s">
        <v>559</v>
      </c>
      <c r="G149" s="173"/>
      <c r="H149" s="254">
        <f t="shared" si="5"/>
        <v>0</v>
      </c>
    </row>
    <row r="150" spans="1:8" hidden="1" x14ac:dyDescent="0.3">
      <c r="A150" s="207"/>
      <c r="B150" s="207"/>
      <c r="C150" s="207"/>
      <c r="E150" s="116"/>
      <c r="F150" s="20" t="s">
        <v>559</v>
      </c>
      <c r="G150" s="173"/>
      <c r="H150" s="254">
        <f t="shared" si="5"/>
        <v>0</v>
      </c>
    </row>
    <row r="151" spans="1:8" hidden="1" x14ac:dyDescent="0.3">
      <c r="A151" s="207"/>
      <c r="B151" s="207"/>
      <c r="C151" s="207"/>
      <c r="E151" s="116"/>
      <c r="F151" s="20" t="s">
        <v>559</v>
      </c>
      <c r="G151" s="173"/>
      <c r="H151" s="254">
        <f t="shared" si="5"/>
        <v>0</v>
      </c>
    </row>
    <row r="152" spans="1:8" hidden="1" x14ac:dyDescent="0.3">
      <c r="A152" s="207"/>
      <c r="B152" s="207"/>
      <c r="C152" s="207"/>
      <c r="E152" s="116"/>
      <c r="F152" s="20" t="s">
        <v>559</v>
      </c>
      <c r="G152" s="173"/>
      <c r="H152" s="254">
        <f t="shared" si="5"/>
        <v>0</v>
      </c>
    </row>
    <row r="153" spans="1:8" hidden="1" x14ac:dyDescent="0.3">
      <c r="A153" s="207"/>
      <c r="B153" s="207"/>
      <c r="C153" s="207"/>
      <c r="E153" s="116"/>
      <c r="F153" s="20" t="s">
        <v>559</v>
      </c>
      <c r="G153" s="173"/>
      <c r="H153" s="254">
        <f t="shared" si="5"/>
        <v>0</v>
      </c>
    </row>
    <row r="154" spans="1:8" x14ac:dyDescent="0.25">
      <c r="A154" s="197">
        <v>2</v>
      </c>
      <c r="B154" s="190">
        <v>195</v>
      </c>
      <c r="C154" s="170" t="str">
        <f>'Zał.1 Lista ob. bud. KOB'!B230</f>
        <v>IMOS - Komin  H-120</v>
      </c>
      <c r="D154" s="7" t="s">
        <v>825</v>
      </c>
      <c r="E154" s="120"/>
      <c r="F154" s="20" t="s">
        <v>559</v>
      </c>
      <c r="G154" s="168"/>
      <c r="H154" s="254">
        <f t="shared" si="5"/>
        <v>0</v>
      </c>
    </row>
    <row r="155" spans="1:8" x14ac:dyDescent="0.25">
      <c r="A155" s="197">
        <v>3</v>
      </c>
      <c r="B155" s="190">
        <v>196</v>
      </c>
      <c r="C155" s="170" t="str">
        <f>'Zał.1 Lista ob. bud. KOB'!B231</f>
        <v>IMOS – Mosty przenośników nr 1 i przenośnika nr 2</v>
      </c>
      <c r="D155" s="7" t="s">
        <v>825</v>
      </c>
      <c r="E155" s="120"/>
      <c r="F155" s="20" t="s">
        <v>559</v>
      </c>
      <c r="G155" s="168"/>
      <c r="H155" s="254">
        <f t="shared" si="5"/>
        <v>0</v>
      </c>
    </row>
    <row r="156" spans="1:8" x14ac:dyDescent="0.25">
      <c r="A156" s="197">
        <v>4</v>
      </c>
      <c r="B156" s="190">
        <v>197</v>
      </c>
      <c r="C156" s="170" t="str">
        <f>'Zał.1 Lista ob. bud. KOB'!B232</f>
        <v>IMOS – Węzeł przesypowy nr 1</v>
      </c>
      <c r="D156" s="7" t="s">
        <v>825</v>
      </c>
      <c r="E156" s="120"/>
      <c r="F156" s="20" t="s">
        <v>559</v>
      </c>
      <c r="G156" s="168"/>
      <c r="H156" s="254">
        <f t="shared" si="5"/>
        <v>0</v>
      </c>
    </row>
    <row r="157" spans="1:8" x14ac:dyDescent="0.25">
      <c r="A157" s="197">
        <v>5</v>
      </c>
      <c r="B157" s="190">
        <v>198</v>
      </c>
      <c r="C157" s="170" t="str">
        <f>'Zał.1 Lista ob. bud. KOB'!B233</f>
        <v>IMOS - Wiata rozładunku gipsu</v>
      </c>
      <c r="D157" s="7" t="s">
        <v>825</v>
      </c>
      <c r="E157" s="120"/>
      <c r="F157" s="20" t="s">
        <v>559</v>
      </c>
      <c r="G157" s="168"/>
      <c r="H157" s="254">
        <f t="shared" si="5"/>
        <v>0</v>
      </c>
    </row>
    <row r="158" spans="1:8" x14ac:dyDescent="0.25">
      <c r="A158" s="197">
        <v>6</v>
      </c>
      <c r="B158" s="190">
        <v>199</v>
      </c>
      <c r="C158" s="170" t="str">
        <f>'Zał.1 Lista ob. bud. KOB'!B234</f>
        <v>IMOS – Zbiornik sorbentu</v>
      </c>
      <c r="D158" s="7" t="s">
        <v>825</v>
      </c>
      <c r="E158" s="120"/>
      <c r="F158" s="20" t="s">
        <v>559</v>
      </c>
      <c r="G158" s="168"/>
      <c r="H158" s="254">
        <f t="shared" si="5"/>
        <v>0</v>
      </c>
    </row>
    <row r="159" spans="1:8" x14ac:dyDescent="0.25">
      <c r="A159" s="197">
        <v>7</v>
      </c>
      <c r="B159" s="190">
        <v>200</v>
      </c>
      <c r="C159" s="170" t="str">
        <f>'Zał.1 Lista ob. bud. KOB'!B235</f>
        <v>IMOS - mur oporowy</v>
      </c>
      <c r="D159" s="7" t="s">
        <v>825</v>
      </c>
      <c r="E159" s="120"/>
      <c r="F159" s="20" t="s">
        <v>559</v>
      </c>
      <c r="G159" s="168"/>
      <c r="H159" s="254">
        <f t="shared" si="5"/>
        <v>0</v>
      </c>
    </row>
    <row r="160" spans="1:8" x14ac:dyDescent="0.25">
      <c r="A160" s="197">
        <v>8</v>
      </c>
      <c r="B160" s="192">
        <v>236</v>
      </c>
      <c r="C160" s="171" t="str">
        <f>'Zał.1 Lista ob. bud. KOB'!B271</f>
        <v>IMOS2 Budynek magazynowania mączki wapiennej</v>
      </c>
      <c r="D160" s="7" t="s">
        <v>825</v>
      </c>
      <c r="E160" s="120"/>
      <c r="F160" s="20" t="s">
        <v>559</v>
      </c>
      <c r="G160" s="168"/>
      <c r="H160" s="254">
        <f t="shared" si="5"/>
        <v>0</v>
      </c>
    </row>
    <row r="161" spans="1:8" x14ac:dyDescent="0.25">
      <c r="A161" s="197">
        <v>9</v>
      </c>
      <c r="B161" s="192">
        <v>237</v>
      </c>
      <c r="C161" s="171" t="str">
        <f>'Zał.1 Lista ob. bud. KOB'!B272</f>
        <v>IMOS2 Estakada technologiczna</v>
      </c>
      <c r="D161" s="7" t="s">
        <v>825</v>
      </c>
      <c r="E161" s="120"/>
      <c r="F161" s="20" t="s">
        <v>559</v>
      </c>
      <c r="G161" s="168"/>
      <c r="H161" s="254">
        <f t="shared" si="5"/>
        <v>0</v>
      </c>
    </row>
    <row r="162" spans="1:8" ht="16.5" customHeight="1" x14ac:dyDescent="0.25">
      <c r="A162" s="197">
        <v>10</v>
      </c>
      <c r="B162" s="192">
        <v>238</v>
      </c>
      <c r="C162" s="171" t="str">
        <f>'Zał.1 Lista ob. bud. KOB'!B273</f>
        <v>IMOS2 Konstrukcje wsporcze zewn. przenośni. Gipsu</v>
      </c>
      <c r="D162" s="7" t="s">
        <v>825</v>
      </c>
      <c r="E162" s="120"/>
      <c r="F162" s="20" t="s">
        <v>559</v>
      </c>
      <c r="G162" s="168"/>
      <c r="H162" s="254">
        <f t="shared" si="5"/>
        <v>0</v>
      </c>
    </row>
    <row r="163" spans="1:8" ht="15" hidden="1" customHeight="1" x14ac:dyDescent="0.25">
      <c r="A163" s="197"/>
      <c r="B163" s="190"/>
      <c r="C163" s="170"/>
      <c r="D163" s="4"/>
      <c r="E163" s="118"/>
      <c r="F163" s="4"/>
      <c r="G163" s="118"/>
      <c r="H163" s="254">
        <f t="shared" si="5"/>
        <v>0</v>
      </c>
    </row>
    <row r="164" spans="1:8" ht="17.25" hidden="1" thickBot="1" x14ac:dyDescent="0.3">
      <c r="A164" s="202"/>
      <c r="B164" s="194"/>
      <c r="C164" s="180"/>
      <c r="D164" s="23"/>
      <c r="E164" s="119"/>
      <c r="F164" s="23"/>
      <c r="G164" s="119"/>
      <c r="H164" s="254">
        <f t="shared" si="5"/>
        <v>0</v>
      </c>
    </row>
    <row r="165" spans="1:8" s="145" customFormat="1" x14ac:dyDescent="0.25">
      <c r="A165" s="197">
        <v>11</v>
      </c>
      <c r="B165" s="192">
        <v>271</v>
      </c>
      <c r="C165" s="171" t="str">
        <f>'Zał.1 Lista ob. bud. KOB'!B306</f>
        <v>Osadnik oczyszczalnia scieków</v>
      </c>
      <c r="D165" s="7" t="s">
        <v>826</v>
      </c>
      <c r="E165" s="120"/>
      <c r="F165" s="7" t="s">
        <v>826</v>
      </c>
      <c r="G165" s="117"/>
      <c r="H165" s="255">
        <f>E165+G165</f>
        <v>0</v>
      </c>
    </row>
    <row r="166" spans="1:8" s="145" customFormat="1" x14ac:dyDescent="0.25">
      <c r="A166" s="197">
        <v>12</v>
      </c>
      <c r="B166" s="192">
        <v>272</v>
      </c>
      <c r="C166" s="171" t="str">
        <f>'Zał.1 Lista ob. bud. KOB'!B307</f>
        <v>Budynek magazynu zamkniętego źródeł promieniow.</v>
      </c>
      <c r="D166" s="7" t="s">
        <v>826</v>
      </c>
      <c r="E166" s="120"/>
      <c r="F166" s="7" t="s">
        <v>826</v>
      </c>
      <c r="G166" s="117"/>
      <c r="H166" s="255">
        <f t="shared" ref="H166:H167" si="6">E166+G166</f>
        <v>0</v>
      </c>
    </row>
    <row r="167" spans="1:8" s="145" customFormat="1" ht="17.25" thickBot="1" x14ac:dyDescent="0.3">
      <c r="A167" s="197">
        <v>13</v>
      </c>
      <c r="B167" s="192">
        <v>273</v>
      </c>
      <c r="C167" s="171" t="str">
        <f>'Zał.1 Lista ob. bud. KOB'!B308</f>
        <v>Budynek godpodarczy przy przepompowni rzeki Nacyny</v>
      </c>
      <c r="D167" s="7" t="s">
        <v>826</v>
      </c>
      <c r="E167" s="120"/>
      <c r="F167" s="7" t="s">
        <v>826</v>
      </c>
      <c r="G167" s="117"/>
      <c r="H167" s="255">
        <f t="shared" si="6"/>
        <v>0</v>
      </c>
    </row>
    <row r="168" spans="1:8" ht="17.25" thickBot="1" x14ac:dyDescent="0.3">
      <c r="A168" s="52"/>
      <c r="B168" s="53"/>
      <c r="C168" s="53"/>
      <c r="D168" s="54" t="s">
        <v>890</v>
      </c>
      <c r="E168" s="238">
        <f>SUM(E138:E167)</f>
        <v>0</v>
      </c>
      <c r="F168" s="239"/>
      <c r="G168" s="238">
        <f>G165+G166+G167</f>
        <v>0</v>
      </c>
      <c r="H168" s="237">
        <f>SUM(H138:H167)</f>
        <v>0</v>
      </c>
    </row>
    <row r="169" spans="1:8" ht="15.75" thickBot="1" x14ac:dyDescent="0.3">
      <c r="A169" s="322" t="s">
        <v>600</v>
      </c>
      <c r="B169" s="323"/>
      <c r="C169" s="323"/>
      <c r="D169" s="323"/>
      <c r="E169" s="323"/>
      <c r="F169" s="323"/>
      <c r="G169" s="323"/>
      <c r="H169" s="324"/>
    </row>
    <row r="170" spans="1:8" ht="99.75" thickBot="1" x14ac:dyDescent="0.3">
      <c r="A170" s="43" t="s">
        <v>403</v>
      </c>
      <c r="B170" s="44" t="s">
        <v>594</v>
      </c>
      <c r="C170" s="44" t="s">
        <v>595</v>
      </c>
      <c r="D170" s="45" t="s">
        <v>824</v>
      </c>
      <c r="E170" s="46" t="s">
        <v>823</v>
      </c>
      <c r="F170" s="47" t="s">
        <v>832</v>
      </c>
      <c r="G170" s="46" t="s">
        <v>823</v>
      </c>
      <c r="H170" s="48" t="s">
        <v>828</v>
      </c>
    </row>
    <row r="171" spans="1:8" ht="17.25" thickBot="1" x14ac:dyDescent="0.3">
      <c r="A171" s="43">
        <v>1</v>
      </c>
      <c r="B171" s="44">
        <v>2</v>
      </c>
      <c r="C171" s="44">
        <v>3</v>
      </c>
      <c r="D171" s="45">
        <v>4</v>
      </c>
      <c r="E171" s="46">
        <v>5</v>
      </c>
      <c r="F171" s="47">
        <v>6</v>
      </c>
      <c r="G171" s="46">
        <v>7</v>
      </c>
      <c r="H171" s="48">
        <v>8</v>
      </c>
    </row>
    <row r="172" spans="1:8" ht="15" hidden="1" customHeight="1" x14ac:dyDescent="0.25">
      <c r="A172" s="14"/>
      <c r="B172" s="18"/>
      <c r="C172" s="19"/>
      <c r="D172" s="19"/>
      <c r="E172" s="19"/>
      <c r="F172" s="19"/>
      <c r="G172" s="19"/>
      <c r="H172" s="90"/>
    </row>
    <row r="173" spans="1:8" hidden="1" x14ac:dyDescent="0.25">
      <c r="A173" s="5"/>
      <c r="B173" s="6"/>
      <c r="C173" s="2"/>
      <c r="D173" s="2"/>
      <c r="E173" s="2"/>
      <c r="F173" s="2"/>
      <c r="G173" s="2"/>
      <c r="H173" s="91"/>
    </row>
    <row r="174" spans="1:8" hidden="1" x14ac:dyDescent="0.25">
      <c r="A174" s="5"/>
      <c r="B174" s="9"/>
      <c r="C174" s="3"/>
      <c r="D174" s="3"/>
      <c r="E174" s="3"/>
      <c r="F174" s="3"/>
      <c r="G174" s="3"/>
      <c r="H174" s="89"/>
    </row>
    <row r="175" spans="1:8" x14ac:dyDescent="0.25">
      <c r="A175" s="208">
        <v>1</v>
      </c>
      <c r="B175" s="190">
        <v>12</v>
      </c>
      <c r="C175" s="170" t="str">
        <f>'Zał.1 Lista ob. bud. KOB'!B31</f>
        <v>Budynek pompowni wysył. popiołu bl. 4</v>
      </c>
      <c r="D175" s="7" t="s">
        <v>825</v>
      </c>
      <c r="E175" s="30"/>
      <c r="F175" s="20" t="s">
        <v>559</v>
      </c>
      <c r="G175" s="170"/>
      <c r="H175" s="254">
        <f t="shared" ref="H175:H215" si="7">E175*2</f>
        <v>0</v>
      </c>
    </row>
    <row r="176" spans="1:8" x14ac:dyDescent="0.25">
      <c r="A176" s="208">
        <v>2</v>
      </c>
      <c r="B176" s="190">
        <v>21</v>
      </c>
      <c r="C176" s="170" t="str">
        <f>'Zał.1 Lista ob. bud. KOB'!B40</f>
        <v>Budynek rozdzielni elektrofiltru bl.4</v>
      </c>
      <c r="D176" s="7" t="s">
        <v>825</v>
      </c>
      <c r="E176" s="30"/>
      <c r="F176" s="20" t="s">
        <v>559</v>
      </c>
      <c r="G176" s="170"/>
      <c r="H176" s="254">
        <f t="shared" si="7"/>
        <v>0</v>
      </c>
    </row>
    <row r="177" spans="1:8" hidden="1" x14ac:dyDescent="0.25">
      <c r="A177" s="208"/>
      <c r="B177" s="192"/>
      <c r="C177" s="171"/>
      <c r="D177" s="7" t="s">
        <v>825</v>
      </c>
      <c r="E177" s="13"/>
      <c r="F177" s="20" t="s">
        <v>559</v>
      </c>
      <c r="G177" s="171"/>
      <c r="H177" s="254">
        <f t="shared" si="7"/>
        <v>0</v>
      </c>
    </row>
    <row r="178" spans="1:8" x14ac:dyDescent="0.25">
      <c r="A178" s="208">
        <v>3</v>
      </c>
      <c r="B178" s="192">
        <v>43</v>
      </c>
      <c r="C178" s="171" t="s">
        <v>3</v>
      </c>
      <c r="D178" s="7" t="s">
        <v>825</v>
      </c>
      <c r="E178" s="30"/>
      <c r="F178" s="20" t="s">
        <v>559</v>
      </c>
      <c r="G178" s="171"/>
      <c r="H178" s="254">
        <f t="shared" si="7"/>
        <v>0</v>
      </c>
    </row>
    <row r="179" spans="1:8" hidden="1" x14ac:dyDescent="0.25">
      <c r="A179" s="208"/>
      <c r="B179" s="192"/>
      <c r="C179" s="171"/>
      <c r="D179" s="7" t="s">
        <v>825</v>
      </c>
      <c r="E179" s="30"/>
      <c r="F179" s="20" t="s">
        <v>559</v>
      </c>
      <c r="G179" s="171"/>
      <c r="H179" s="254">
        <f t="shared" si="7"/>
        <v>0</v>
      </c>
    </row>
    <row r="180" spans="1:8" hidden="1" x14ac:dyDescent="0.25">
      <c r="A180" s="208"/>
      <c r="B180" s="192"/>
      <c r="C180" s="171"/>
      <c r="D180" s="7" t="s">
        <v>825</v>
      </c>
      <c r="E180" s="30"/>
      <c r="F180" s="20" t="s">
        <v>559</v>
      </c>
      <c r="G180" s="171"/>
      <c r="H180" s="254">
        <f t="shared" si="7"/>
        <v>0</v>
      </c>
    </row>
    <row r="181" spans="1:8" x14ac:dyDescent="0.25">
      <c r="A181" s="208">
        <v>4</v>
      </c>
      <c r="B181" s="192">
        <v>44</v>
      </c>
      <c r="C181" s="171" t="s">
        <v>4</v>
      </c>
      <c r="D181" s="7" t="s">
        <v>825</v>
      </c>
      <c r="E181" s="30"/>
      <c r="F181" s="20" t="s">
        <v>559</v>
      </c>
      <c r="G181" s="171"/>
      <c r="H181" s="254">
        <f t="shared" si="7"/>
        <v>0</v>
      </c>
    </row>
    <row r="182" spans="1:8" hidden="1" x14ac:dyDescent="0.25">
      <c r="A182" s="208"/>
      <c r="B182" s="192"/>
      <c r="C182" s="171"/>
      <c r="D182" s="7" t="s">
        <v>825</v>
      </c>
      <c r="E182" s="30"/>
      <c r="F182" s="20" t="s">
        <v>559</v>
      </c>
      <c r="G182" s="171"/>
      <c r="H182" s="254">
        <f t="shared" si="7"/>
        <v>0</v>
      </c>
    </row>
    <row r="183" spans="1:8" x14ac:dyDescent="0.25">
      <c r="A183" s="208">
        <v>5</v>
      </c>
      <c r="B183" s="192">
        <v>206</v>
      </c>
      <c r="C183" s="171" t="str">
        <f>'Zał.1 Lista ob. bud. KOB'!B241</f>
        <v>Drogi i place na terenie elektrowni</v>
      </c>
      <c r="D183" s="7" t="s">
        <v>825</v>
      </c>
      <c r="E183" s="30"/>
      <c r="F183" s="20" t="s">
        <v>559</v>
      </c>
      <c r="G183" s="171"/>
      <c r="H183" s="254">
        <f t="shared" si="7"/>
        <v>0</v>
      </c>
    </row>
    <row r="184" spans="1:8" x14ac:dyDescent="0.25">
      <c r="A184" s="208">
        <v>6</v>
      </c>
      <c r="B184" s="192">
        <v>207</v>
      </c>
      <c r="C184" s="171" t="str">
        <f>'Zał.1 Lista ob. bud. KOB'!B242</f>
        <v>NC - Droga DW1/4     (długość 527m pow 3162m2</v>
      </c>
      <c r="D184" s="7" t="s">
        <v>825</v>
      </c>
      <c r="E184" s="30"/>
      <c r="F184" s="20" t="s">
        <v>559</v>
      </c>
      <c r="G184" s="171"/>
      <c r="H184" s="254">
        <f t="shared" si="7"/>
        <v>0</v>
      </c>
    </row>
    <row r="185" spans="1:8" x14ac:dyDescent="0.25">
      <c r="A185" s="208">
        <v>7</v>
      </c>
      <c r="B185" s="192">
        <v>208</v>
      </c>
      <c r="C185" s="171" t="str">
        <f>'Zał.1 Lista ob. bud. KOB'!B243</f>
        <v>Drogi i place na terenie elektrowni-droga przy bud</v>
      </c>
      <c r="D185" s="7" t="s">
        <v>825</v>
      </c>
      <c r="E185" s="30"/>
      <c r="F185" s="20" t="s">
        <v>559</v>
      </c>
      <c r="G185" s="171"/>
      <c r="H185" s="254">
        <f t="shared" si="7"/>
        <v>0</v>
      </c>
    </row>
    <row r="186" spans="1:8" x14ac:dyDescent="0.25">
      <c r="A186" s="208">
        <v>8</v>
      </c>
      <c r="B186" s="192">
        <v>209</v>
      </c>
      <c r="C186" s="171" t="str">
        <f>'Zał.1 Lista ob. bud. KOB'!B244</f>
        <v>Droga - NewCoal (długość 1.255,76m, pow. 9 450m2)</v>
      </c>
      <c r="D186" s="7" t="s">
        <v>825</v>
      </c>
      <c r="E186" s="30"/>
      <c r="F186" s="20" t="s">
        <v>559</v>
      </c>
      <c r="G186" s="171"/>
      <c r="H186" s="254">
        <f t="shared" si="7"/>
        <v>0</v>
      </c>
    </row>
    <row r="187" spans="1:8" x14ac:dyDescent="0.25">
      <c r="A187" s="208">
        <v>9</v>
      </c>
      <c r="B187" s="192">
        <v>210</v>
      </c>
      <c r="C187" s="171" t="str">
        <f>'Zał.1 Lista ob. bud. KOB'!B245</f>
        <v>Droga dojazdowa od magazynu 1.427.72m, pow 9.99m2</v>
      </c>
      <c r="D187" s="7" t="s">
        <v>825</v>
      </c>
      <c r="E187" s="30"/>
      <c r="F187" s="20" t="s">
        <v>559</v>
      </c>
      <c r="G187" s="171"/>
      <c r="H187" s="254">
        <f t="shared" si="7"/>
        <v>0</v>
      </c>
    </row>
    <row r="188" spans="1:8" x14ac:dyDescent="0.25">
      <c r="A188" s="208">
        <v>10</v>
      </c>
      <c r="B188" s="192">
        <v>211</v>
      </c>
      <c r="C188" s="171" t="str">
        <f>'Zał.1 Lista ob. bud. KOB'!B246</f>
        <v>Parking samochodowy przy post.3</v>
      </c>
      <c r="D188" s="7" t="s">
        <v>825</v>
      </c>
      <c r="E188" s="30"/>
      <c r="F188" s="20" t="s">
        <v>559</v>
      </c>
      <c r="G188" s="171"/>
      <c r="H188" s="254">
        <f t="shared" si="7"/>
        <v>0</v>
      </c>
    </row>
    <row r="189" spans="1:8" x14ac:dyDescent="0.25">
      <c r="A189" s="208">
        <v>11</v>
      </c>
      <c r="B189" s="192">
        <v>212</v>
      </c>
      <c r="C189" s="171" t="str">
        <f>'Zał.1 Lista ob. bud. KOB'!B247</f>
        <v>Parking za blokiem nr 8. Powierzchnia 3 750m2</v>
      </c>
      <c r="D189" s="7" t="s">
        <v>825</v>
      </c>
      <c r="E189" s="30"/>
      <c r="F189" s="20" t="s">
        <v>559</v>
      </c>
      <c r="G189" s="171"/>
      <c r="H189" s="254">
        <f t="shared" si="7"/>
        <v>0</v>
      </c>
    </row>
    <row r="190" spans="1:8" x14ac:dyDescent="0.25">
      <c r="A190" s="208">
        <v>12</v>
      </c>
      <c r="B190" s="192">
        <v>213</v>
      </c>
      <c r="C190" s="171" t="str">
        <f>'Zał.1 Lista ob. bud. KOB'!B248</f>
        <v xml:space="preserve">Parking przy bramie głównej </v>
      </c>
      <c r="D190" s="7" t="s">
        <v>825</v>
      </c>
      <c r="E190" s="30"/>
      <c r="F190" s="20" t="s">
        <v>559</v>
      </c>
      <c r="G190" s="171"/>
      <c r="H190" s="254">
        <f t="shared" si="7"/>
        <v>0</v>
      </c>
    </row>
    <row r="191" spans="1:8" hidden="1" x14ac:dyDescent="0.25">
      <c r="A191" s="208"/>
      <c r="B191" s="192"/>
      <c r="C191" s="171"/>
      <c r="D191" s="7" t="s">
        <v>825</v>
      </c>
      <c r="E191" s="30"/>
      <c r="F191" s="20" t="s">
        <v>559</v>
      </c>
      <c r="G191" s="171"/>
      <c r="H191" s="254">
        <f t="shared" si="7"/>
        <v>0</v>
      </c>
    </row>
    <row r="192" spans="1:8" hidden="1" x14ac:dyDescent="0.25">
      <c r="A192" s="208"/>
      <c r="B192" s="192"/>
      <c r="C192" s="171"/>
      <c r="D192" s="7" t="s">
        <v>825</v>
      </c>
      <c r="E192" s="30"/>
      <c r="F192" s="20" t="s">
        <v>559</v>
      </c>
      <c r="G192" s="171"/>
      <c r="H192" s="254">
        <f t="shared" si="7"/>
        <v>0</v>
      </c>
    </row>
    <row r="193" spans="1:8" x14ac:dyDescent="0.25">
      <c r="A193" s="208">
        <v>13</v>
      </c>
      <c r="B193" s="192">
        <v>226</v>
      </c>
      <c r="C193" s="171" t="str">
        <f>'Zał.1 Lista ob. bud. KOB'!B261</f>
        <v>IMOS II - wentylator i kanał spalin nr 3</v>
      </c>
      <c r="D193" s="7" t="s">
        <v>825</v>
      </c>
      <c r="E193" s="30"/>
      <c r="F193" s="20" t="s">
        <v>559</v>
      </c>
      <c r="G193" s="171"/>
      <c r="H193" s="254">
        <f t="shared" si="7"/>
        <v>0</v>
      </c>
    </row>
    <row r="194" spans="1:8" x14ac:dyDescent="0.25">
      <c r="A194" s="208">
        <v>14</v>
      </c>
      <c r="B194" s="192">
        <v>228</v>
      </c>
      <c r="C194" s="171" t="str">
        <f>'Zał.1 Lista ob. bud. KOB'!B263</f>
        <v>IMOS II - wentylator i kanał spalin nr 4</v>
      </c>
      <c r="D194" s="7" t="s">
        <v>825</v>
      </c>
      <c r="E194" s="30"/>
      <c r="F194" s="20" t="s">
        <v>559</v>
      </c>
      <c r="G194" s="171"/>
      <c r="H194" s="254">
        <f t="shared" si="7"/>
        <v>0</v>
      </c>
    </row>
    <row r="195" spans="1:8" x14ac:dyDescent="0.25">
      <c r="A195" s="208">
        <v>15</v>
      </c>
      <c r="B195" s="192">
        <v>227</v>
      </c>
      <c r="C195" s="171" t="str">
        <f>'Zał.1 Lista ob. bud. KOB'!B262</f>
        <v>IMOS II -kontener Soft Start nr 3</v>
      </c>
      <c r="D195" s="7" t="s">
        <v>825</v>
      </c>
      <c r="E195" s="30"/>
      <c r="F195" s="20" t="s">
        <v>559</v>
      </c>
      <c r="G195" s="171"/>
      <c r="H195" s="254">
        <f t="shared" si="7"/>
        <v>0</v>
      </c>
    </row>
    <row r="196" spans="1:8" x14ac:dyDescent="0.25">
      <c r="A196" s="208">
        <v>16</v>
      </c>
      <c r="B196" s="192">
        <v>229</v>
      </c>
      <c r="C196" s="171" t="str">
        <f>'Zał.1 Lista ob. bud. KOB'!B264</f>
        <v>IMOS II -kontener Soft Start nr 4</v>
      </c>
      <c r="D196" s="7" t="s">
        <v>825</v>
      </c>
      <c r="E196" s="30"/>
      <c r="F196" s="20" t="s">
        <v>559</v>
      </c>
      <c r="G196" s="171"/>
      <c r="H196" s="254">
        <f t="shared" si="7"/>
        <v>0</v>
      </c>
    </row>
    <row r="197" spans="1:8" x14ac:dyDescent="0.25">
      <c r="A197" s="208">
        <v>17</v>
      </c>
      <c r="B197" s="192">
        <v>232</v>
      </c>
      <c r="C197" s="171" t="str">
        <f>'Zał.1 Lista ob. bud. KOB'!B267</f>
        <v>IMOS2 Budynek główny technologiczny</v>
      </c>
      <c r="D197" s="7" t="s">
        <v>825</v>
      </c>
      <c r="E197" s="30"/>
      <c r="F197" s="20" t="s">
        <v>559</v>
      </c>
      <c r="G197" s="171"/>
      <c r="H197" s="254">
        <f t="shared" si="7"/>
        <v>0</v>
      </c>
    </row>
    <row r="198" spans="1:8" x14ac:dyDescent="0.25">
      <c r="A198" s="197">
        <v>18</v>
      </c>
      <c r="B198" s="192">
        <v>230</v>
      </c>
      <c r="C198" s="209" t="str">
        <f>'Zał.1 Lista ob. bud. KOB'!B265</f>
        <v>IMOS II - absorber nr 3</v>
      </c>
      <c r="D198" s="7" t="s">
        <v>825</v>
      </c>
      <c r="E198" s="30"/>
      <c r="F198" s="20" t="s">
        <v>559</v>
      </c>
      <c r="G198" s="171"/>
      <c r="H198" s="254">
        <f t="shared" si="7"/>
        <v>0</v>
      </c>
    </row>
    <row r="199" spans="1:8" x14ac:dyDescent="0.25">
      <c r="A199" s="197">
        <v>19</v>
      </c>
      <c r="B199" s="192">
        <v>231</v>
      </c>
      <c r="C199" s="209" t="str">
        <f>'Zał.1 Lista ob. bud. KOB'!B266</f>
        <v>IMOS II - absorber nr 4</v>
      </c>
      <c r="D199" s="7" t="s">
        <v>825</v>
      </c>
      <c r="E199" s="30"/>
      <c r="F199" s="20" t="s">
        <v>559</v>
      </c>
      <c r="G199" s="171"/>
      <c r="H199" s="254">
        <f t="shared" si="7"/>
        <v>0</v>
      </c>
    </row>
    <row r="200" spans="1:8" x14ac:dyDescent="0.25">
      <c r="A200" s="197">
        <v>20</v>
      </c>
      <c r="B200" s="192">
        <v>233</v>
      </c>
      <c r="C200" s="209" t="str">
        <f>'Zał.1 Lista ob. bud. KOB'!B268</f>
        <v>IMOS2 Komin H125</v>
      </c>
      <c r="D200" s="7" t="s">
        <v>825</v>
      </c>
      <c r="E200" s="30"/>
      <c r="F200" s="20" t="s">
        <v>559</v>
      </c>
      <c r="G200" s="171"/>
      <c r="H200" s="254">
        <f t="shared" si="7"/>
        <v>0</v>
      </c>
    </row>
    <row r="201" spans="1:8" x14ac:dyDescent="0.25">
      <c r="A201" s="197">
        <v>21</v>
      </c>
      <c r="B201" s="192">
        <v>234</v>
      </c>
      <c r="C201" s="171" t="str">
        <f>'Zał.1 Lista ob. bud. KOB'!B269</f>
        <v>IMOS2 Budynek elektryczny</v>
      </c>
      <c r="D201" s="7" t="s">
        <v>825</v>
      </c>
      <c r="E201" s="30"/>
      <c r="F201" s="20" t="s">
        <v>559</v>
      </c>
      <c r="G201" s="171"/>
      <c r="H201" s="254">
        <f t="shared" si="7"/>
        <v>0</v>
      </c>
    </row>
    <row r="202" spans="1:8" x14ac:dyDescent="0.25">
      <c r="A202" s="197">
        <v>22</v>
      </c>
      <c r="B202" s="198">
        <v>235</v>
      </c>
      <c r="C202" s="209" t="str">
        <f>'Zał.1 Lista ob. bud. KOB'!B270</f>
        <v>IMOS2 Budynek awaryjnego magazynu gipsu</v>
      </c>
      <c r="D202" s="7" t="s">
        <v>825</v>
      </c>
      <c r="E202" s="130"/>
      <c r="F202" s="20" t="s">
        <v>559</v>
      </c>
      <c r="G202" s="171"/>
      <c r="H202" s="254">
        <f t="shared" si="7"/>
        <v>0</v>
      </c>
    </row>
    <row r="203" spans="1:8" x14ac:dyDescent="0.25">
      <c r="A203" s="197">
        <v>23</v>
      </c>
      <c r="B203" s="190">
        <v>3</v>
      </c>
      <c r="C203" s="170" t="str">
        <f>'Zał.1 Lista ob. bud. KOB'!B22</f>
        <v>Elektrofiltr bl. 3 i 4</v>
      </c>
      <c r="D203" s="7" t="s">
        <v>825</v>
      </c>
      <c r="E203" s="30"/>
      <c r="F203" s="20" t="s">
        <v>559</v>
      </c>
      <c r="G203" s="171"/>
      <c r="H203" s="254">
        <f t="shared" si="7"/>
        <v>0</v>
      </c>
    </row>
    <row r="204" spans="1:8" x14ac:dyDescent="0.25">
      <c r="A204" s="197">
        <v>24</v>
      </c>
      <c r="B204" s="190">
        <v>11</v>
      </c>
      <c r="C204" s="170" t="str">
        <f>'Zał.1 Lista ob. bud. KOB'!B30</f>
        <v>Budynek pompowni wysył. popiołu bl. 3</v>
      </c>
      <c r="D204" s="7" t="s">
        <v>825</v>
      </c>
      <c r="E204" s="30"/>
      <c r="F204" s="20" t="s">
        <v>559</v>
      </c>
      <c r="G204" s="171"/>
      <c r="H204" s="254">
        <f t="shared" si="7"/>
        <v>0</v>
      </c>
    </row>
    <row r="205" spans="1:8" x14ac:dyDescent="0.25">
      <c r="A205" s="197">
        <v>25</v>
      </c>
      <c r="B205" s="190">
        <v>20</v>
      </c>
      <c r="C205" s="170" t="str">
        <f>'Zał.1 Lista ob. bud. KOB'!B39</f>
        <v>Budynek rozdzielni elektrofiltru bl.3</v>
      </c>
      <c r="D205" s="7" t="s">
        <v>825</v>
      </c>
      <c r="E205" s="30"/>
      <c r="F205" s="20" t="s">
        <v>559</v>
      </c>
      <c r="G205" s="171"/>
      <c r="H205" s="254">
        <f t="shared" si="7"/>
        <v>0</v>
      </c>
    </row>
    <row r="206" spans="1:8" x14ac:dyDescent="0.25">
      <c r="A206" s="197">
        <v>26</v>
      </c>
      <c r="B206" s="190">
        <v>40</v>
      </c>
      <c r="C206" s="170" t="str">
        <f>'Zał.1 Lista ob. bud. KOB'!B59</f>
        <v>Budynek rozdzielni 0,4 KV RD 15</v>
      </c>
      <c r="D206" s="7" t="s">
        <v>825</v>
      </c>
      <c r="E206" s="30"/>
      <c r="F206" s="20" t="s">
        <v>559</v>
      </c>
      <c r="G206" s="171"/>
      <c r="H206" s="254">
        <f t="shared" si="7"/>
        <v>0</v>
      </c>
    </row>
    <row r="207" spans="1:8" x14ac:dyDescent="0.25">
      <c r="A207" s="197">
        <v>27</v>
      </c>
      <c r="B207" s="190">
        <v>41</v>
      </c>
      <c r="C207" s="170" t="str">
        <f>'Zał.1 Lista ob. bud. KOB'!B60</f>
        <v>Osadnik żużla z przepompownią</v>
      </c>
      <c r="D207" s="7" t="s">
        <v>825</v>
      </c>
      <c r="E207" s="30"/>
      <c r="F207" s="20" t="s">
        <v>559</v>
      </c>
      <c r="G207" s="171"/>
      <c r="H207" s="254">
        <f t="shared" si="7"/>
        <v>0</v>
      </c>
    </row>
    <row r="208" spans="1:8" x14ac:dyDescent="0.25">
      <c r="A208" s="197">
        <v>28</v>
      </c>
      <c r="B208" s="190">
        <v>56</v>
      </c>
      <c r="C208" s="170" t="str">
        <f>'Zał.1 Lista ob. bud. KOB'!B81</f>
        <v>Budynek stacji przygotowania wody-Demin.</v>
      </c>
      <c r="D208" s="7" t="s">
        <v>825</v>
      </c>
      <c r="E208" s="30"/>
      <c r="F208" s="20" t="s">
        <v>559</v>
      </c>
      <c r="G208" s="171"/>
      <c r="H208" s="254">
        <f t="shared" si="7"/>
        <v>0</v>
      </c>
    </row>
    <row r="209" spans="1:8" x14ac:dyDescent="0.25">
      <c r="A209" s="197">
        <v>29</v>
      </c>
      <c r="B209" s="190">
        <v>57</v>
      </c>
      <c r="C209" s="170" t="str">
        <f>'Zał.1 Lista ob. bud. KOB'!B82</f>
        <v>Kanał technologiczny od zmiękczalni do kotłowni</v>
      </c>
      <c r="D209" s="7" t="s">
        <v>825</v>
      </c>
      <c r="E209" s="30"/>
      <c r="F209" s="20" t="s">
        <v>559</v>
      </c>
      <c r="G209" s="171"/>
      <c r="H209" s="254">
        <f t="shared" si="7"/>
        <v>0</v>
      </c>
    </row>
    <row r="210" spans="1:8" x14ac:dyDescent="0.25">
      <c r="A210" s="197">
        <v>30</v>
      </c>
      <c r="B210" s="190">
        <v>58</v>
      </c>
      <c r="C210" s="170" t="str">
        <f>'Zał.1 Lista ob. bud. KOB'!B83</f>
        <v>Zbiornik wody ZDEMI nr 1</v>
      </c>
      <c r="D210" s="7" t="s">
        <v>825</v>
      </c>
      <c r="E210" s="30"/>
      <c r="F210" s="20" t="s">
        <v>559</v>
      </c>
      <c r="G210" s="171"/>
      <c r="H210" s="254">
        <f t="shared" si="7"/>
        <v>0</v>
      </c>
    </row>
    <row r="211" spans="1:8" x14ac:dyDescent="0.25">
      <c r="A211" s="197">
        <v>31</v>
      </c>
      <c r="B211" s="190">
        <v>59</v>
      </c>
      <c r="C211" s="170" t="str">
        <f>'Zał.1 Lista ob. bud. KOB'!B84</f>
        <v>Zbiornik wody ZDEMI nr 3</v>
      </c>
      <c r="D211" s="7" t="s">
        <v>825</v>
      </c>
      <c r="E211" s="30"/>
      <c r="F211" s="20" t="s">
        <v>559</v>
      </c>
      <c r="G211" s="170"/>
      <c r="H211" s="254">
        <f t="shared" si="7"/>
        <v>0</v>
      </c>
    </row>
    <row r="212" spans="1:8" x14ac:dyDescent="0.25">
      <c r="A212" s="197">
        <v>32</v>
      </c>
      <c r="B212" s="190">
        <v>60</v>
      </c>
      <c r="C212" s="170" t="str">
        <f>'Zał.1 Lista ob. bud. KOB'!B85</f>
        <v>Zbiornik wody ZDEMI nr 4</v>
      </c>
      <c r="D212" s="7" t="s">
        <v>825</v>
      </c>
      <c r="E212" s="30"/>
      <c r="F212" s="20" t="s">
        <v>559</v>
      </c>
      <c r="G212" s="170"/>
      <c r="H212" s="254">
        <f t="shared" si="7"/>
        <v>0</v>
      </c>
    </row>
    <row r="213" spans="1:8" x14ac:dyDescent="0.25">
      <c r="A213" s="197">
        <v>33</v>
      </c>
      <c r="B213" s="190">
        <v>61</v>
      </c>
      <c r="C213" s="170" t="str">
        <f>'Zał.1 Lista ob. bud. KOB'!B86</f>
        <v>Zbiornik wody pitnej V=300 m3</v>
      </c>
      <c r="D213" s="7" t="s">
        <v>825</v>
      </c>
      <c r="E213" s="30"/>
      <c r="F213" s="20" t="s">
        <v>559</v>
      </c>
      <c r="G213" s="170"/>
      <c r="H213" s="254">
        <f t="shared" si="7"/>
        <v>0</v>
      </c>
    </row>
    <row r="214" spans="1:8" x14ac:dyDescent="0.25">
      <c r="A214" s="197">
        <v>34</v>
      </c>
      <c r="B214" s="190">
        <v>62</v>
      </c>
      <c r="C214" s="170" t="str">
        <f>'Zał.1 Lista ob. bud. KOB'!B87</f>
        <v>Zbiornik wody pitnej V=500 m3</v>
      </c>
      <c r="D214" s="7" t="s">
        <v>825</v>
      </c>
      <c r="E214" s="30"/>
      <c r="F214" s="20" t="s">
        <v>559</v>
      </c>
      <c r="G214" s="170"/>
      <c r="H214" s="254">
        <f t="shared" si="7"/>
        <v>0</v>
      </c>
    </row>
    <row r="215" spans="1:8" ht="17.25" thickBot="1" x14ac:dyDescent="0.3">
      <c r="A215" s="197">
        <v>35</v>
      </c>
      <c r="B215" s="190">
        <v>63</v>
      </c>
      <c r="C215" s="170" t="str">
        <f>'Zał.1 Lista ob. bud. KOB'!B88</f>
        <v>Zbiornik ługu V=50 m3</v>
      </c>
      <c r="D215" s="7" t="s">
        <v>825</v>
      </c>
      <c r="E215" s="30"/>
      <c r="F215" s="20" t="s">
        <v>559</v>
      </c>
      <c r="G215" s="170"/>
      <c r="H215" s="254">
        <f t="shared" si="7"/>
        <v>0</v>
      </c>
    </row>
    <row r="216" spans="1:8" ht="17.25" thickBot="1" x14ac:dyDescent="0.3">
      <c r="A216" s="52"/>
      <c r="B216" s="53"/>
      <c r="C216" s="53"/>
      <c r="D216" s="54" t="s">
        <v>890</v>
      </c>
      <c r="E216" s="238">
        <f>SUM(E175:E215)</f>
        <v>0</v>
      </c>
      <c r="F216" s="239"/>
      <c r="G216" s="239"/>
      <c r="H216" s="237">
        <f>SUM(H175:H215)</f>
        <v>0</v>
      </c>
    </row>
    <row r="217" spans="1:8" ht="18.75" thickBot="1" x14ac:dyDescent="0.3">
      <c r="A217" s="319" t="s">
        <v>601</v>
      </c>
      <c r="B217" s="320"/>
      <c r="C217" s="320"/>
      <c r="D217" s="320"/>
      <c r="E217" s="320"/>
      <c r="F217" s="320"/>
      <c r="G217" s="320"/>
      <c r="H217" s="321"/>
    </row>
    <row r="218" spans="1:8" ht="99.75" thickBot="1" x14ac:dyDescent="0.3">
      <c r="A218" s="43" t="s">
        <v>403</v>
      </c>
      <c r="B218" s="44" t="s">
        <v>594</v>
      </c>
      <c r="C218" s="44" t="s">
        <v>595</v>
      </c>
      <c r="D218" s="45" t="s">
        <v>824</v>
      </c>
      <c r="E218" s="46" t="s">
        <v>823</v>
      </c>
      <c r="F218" s="47" t="s">
        <v>832</v>
      </c>
      <c r="G218" s="46" t="s">
        <v>823</v>
      </c>
      <c r="H218" s="48" t="s">
        <v>828</v>
      </c>
    </row>
    <row r="219" spans="1:8" ht="17.25" thickBot="1" x14ac:dyDescent="0.3">
      <c r="A219" s="43">
        <v>1</v>
      </c>
      <c r="B219" s="44">
        <v>2</v>
      </c>
      <c r="C219" s="44">
        <v>3</v>
      </c>
      <c r="D219" s="45">
        <v>4</v>
      </c>
      <c r="E219" s="46">
        <v>5</v>
      </c>
      <c r="F219" s="47">
        <v>6</v>
      </c>
      <c r="G219" s="46">
        <v>7</v>
      </c>
      <c r="H219" s="48">
        <v>8</v>
      </c>
    </row>
    <row r="220" spans="1:8" ht="15" hidden="1" customHeight="1" x14ac:dyDescent="0.25">
      <c r="A220" s="14"/>
      <c r="B220" s="18"/>
      <c r="C220" s="19"/>
      <c r="D220" s="19"/>
      <c r="E220" s="19"/>
      <c r="F220" s="19"/>
      <c r="G220" s="19"/>
      <c r="H220" s="90"/>
    </row>
    <row r="221" spans="1:8" hidden="1" x14ac:dyDescent="0.25">
      <c r="A221" s="8"/>
      <c r="B221" s="9"/>
      <c r="C221" s="3"/>
      <c r="D221" s="3"/>
      <c r="E221" s="3"/>
      <c r="F221" s="3"/>
      <c r="G221" s="3"/>
      <c r="H221" s="89"/>
    </row>
    <row r="222" spans="1:8" x14ac:dyDescent="0.25">
      <c r="A222" s="197">
        <v>1</v>
      </c>
      <c r="B222" s="190">
        <v>4</v>
      </c>
      <c r="C222" s="170" t="str">
        <f>'Zał.1 Lista ob. bud. KOB'!B23</f>
        <v>Elektrofiltr bl. 5 i 6</v>
      </c>
      <c r="D222" s="7" t="s">
        <v>825</v>
      </c>
      <c r="E222" s="120"/>
      <c r="F222" s="20" t="s">
        <v>559</v>
      </c>
      <c r="G222" s="168"/>
      <c r="H222" s="254">
        <f t="shared" ref="H222:H251" si="8">E222*2</f>
        <v>0</v>
      </c>
    </row>
    <row r="223" spans="1:8" x14ac:dyDescent="0.25">
      <c r="A223" s="197">
        <v>2</v>
      </c>
      <c r="B223" s="190">
        <v>7</v>
      </c>
      <c r="C223" s="170" t="str">
        <f>'Zał.1 Lista ob. bud. KOB'!B26</f>
        <v>Klatka schodowa i szyb windy na bl. 5 (pozostałość IOS 5)</v>
      </c>
      <c r="D223" s="7" t="s">
        <v>825</v>
      </c>
      <c r="E223" s="120"/>
      <c r="F223" s="20" t="s">
        <v>559</v>
      </c>
      <c r="G223" s="168"/>
      <c r="H223" s="254">
        <f t="shared" si="8"/>
        <v>0</v>
      </c>
    </row>
    <row r="224" spans="1:8" x14ac:dyDescent="0.25">
      <c r="A224" s="197">
        <v>3</v>
      </c>
      <c r="B224" s="190">
        <v>13</v>
      </c>
      <c r="C224" s="170" t="str">
        <f>'Zał.1 Lista ob. bud. KOB'!B32</f>
        <v>Pompownia wysyłowa popiołu bl.5-część podziemna</v>
      </c>
      <c r="D224" s="7" t="s">
        <v>825</v>
      </c>
      <c r="E224" s="120"/>
      <c r="F224" s="20" t="s">
        <v>559</v>
      </c>
      <c r="G224" s="168"/>
      <c r="H224" s="254">
        <f t="shared" si="8"/>
        <v>0</v>
      </c>
    </row>
    <row r="225" spans="1:8" x14ac:dyDescent="0.25">
      <c r="A225" s="197">
        <v>4</v>
      </c>
      <c r="B225" s="190">
        <v>22</v>
      </c>
      <c r="C225" s="170" t="str">
        <f>'Zał.1 Lista ob. bud. KOB'!B41</f>
        <v>Budynek rozdzielni elektrofiltru bl.5</v>
      </c>
      <c r="D225" s="7" t="s">
        <v>825</v>
      </c>
      <c r="E225" s="120"/>
      <c r="F225" s="20" t="s">
        <v>559</v>
      </c>
      <c r="G225" s="168"/>
      <c r="H225" s="254">
        <f t="shared" si="8"/>
        <v>0</v>
      </c>
    </row>
    <row r="226" spans="1:8" x14ac:dyDescent="0.25">
      <c r="A226" s="197">
        <v>5</v>
      </c>
      <c r="B226" s="190">
        <v>99</v>
      </c>
      <c r="C226" s="170" t="str">
        <f>'Zał.1 Lista ob. bud. KOB'!B129</f>
        <v>Budynek gospodarki olejowej</v>
      </c>
      <c r="D226" s="7" t="s">
        <v>825</v>
      </c>
      <c r="E226" s="120"/>
      <c r="F226" s="20" t="s">
        <v>559</v>
      </c>
      <c r="G226" s="168"/>
      <c r="H226" s="254">
        <f t="shared" si="8"/>
        <v>0</v>
      </c>
    </row>
    <row r="227" spans="1:8" x14ac:dyDescent="0.25">
      <c r="A227" s="197">
        <v>6</v>
      </c>
      <c r="B227" s="190">
        <v>100</v>
      </c>
      <c r="C227" s="170" t="str">
        <f>'Zał.1 Lista ob. bud. KOB'!B130</f>
        <v>Budynek stacji oczyszczania</v>
      </c>
      <c r="D227" s="7" t="s">
        <v>825</v>
      </c>
      <c r="E227" s="117"/>
      <c r="F227" s="20" t="s">
        <v>559</v>
      </c>
      <c r="G227" s="168"/>
      <c r="H227" s="254">
        <f t="shared" si="8"/>
        <v>0</v>
      </c>
    </row>
    <row r="228" spans="1:8" x14ac:dyDescent="0.25">
      <c r="A228" s="197">
        <v>7</v>
      </c>
      <c r="B228" s="190">
        <v>101</v>
      </c>
      <c r="C228" s="170" t="str">
        <f>'Zał.1 Lista ob. bud. KOB'!B131</f>
        <v>Wywrotnica wagonowa nr 3 z estakadami</v>
      </c>
      <c r="D228" s="7" t="s">
        <v>825</v>
      </c>
      <c r="E228" s="120"/>
      <c r="F228" s="20" t="s">
        <v>559</v>
      </c>
      <c r="G228" s="168"/>
      <c r="H228" s="254">
        <f t="shared" si="8"/>
        <v>0</v>
      </c>
    </row>
    <row r="229" spans="1:8" x14ac:dyDescent="0.25">
      <c r="A229" s="197">
        <v>8</v>
      </c>
      <c r="B229" s="190">
        <v>102</v>
      </c>
      <c r="C229" s="170" t="str">
        <f>'Zał.1 Lista ob. bud. KOB'!B132</f>
        <v>Estakada łukowa w rejonie wywrot. Nr3</v>
      </c>
      <c r="D229" s="7" t="s">
        <v>825</v>
      </c>
      <c r="E229" s="120"/>
      <c r="F229" s="20" t="s">
        <v>559</v>
      </c>
      <c r="G229" s="168"/>
      <c r="H229" s="254">
        <f t="shared" si="8"/>
        <v>0</v>
      </c>
    </row>
    <row r="230" spans="1:8" x14ac:dyDescent="0.25">
      <c r="A230" s="197">
        <v>9</v>
      </c>
      <c r="B230" s="190">
        <v>103</v>
      </c>
      <c r="C230" s="170" t="str">
        <f>'Zał.1 Lista ob. bud. KOB'!B133</f>
        <v>Budynek wyjściowy trasa XVI</v>
      </c>
      <c r="D230" s="7" t="s">
        <v>825</v>
      </c>
      <c r="E230" s="120"/>
      <c r="F230" s="20" t="s">
        <v>559</v>
      </c>
      <c r="G230" s="168"/>
      <c r="H230" s="254">
        <f t="shared" si="8"/>
        <v>0</v>
      </c>
    </row>
    <row r="231" spans="1:8" x14ac:dyDescent="0.25">
      <c r="A231" s="197">
        <v>10</v>
      </c>
      <c r="B231" s="190">
        <v>104</v>
      </c>
      <c r="C231" s="170" t="str">
        <f>'Zał.1 Lista ob. bud. KOB'!B134</f>
        <v>Wywrotnica wagonowa nr 2 z estakadami</v>
      </c>
      <c r="D231" s="7" t="s">
        <v>825</v>
      </c>
      <c r="E231" s="120"/>
      <c r="F231" s="20" t="s">
        <v>559</v>
      </c>
      <c r="G231" s="168"/>
      <c r="H231" s="254">
        <f t="shared" si="8"/>
        <v>0</v>
      </c>
    </row>
    <row r="232" spans="1:8" x14ac:dyDescent="0.25">
      <c r="A232" s="197">
        <v>11</v>
      </c>
      <c r="B232" s="190">
        <v>105</v>
      </c>
      <c r="C232" s="170" t="str">
        <f>'Zał.1 Lista ob. bud. KOB'!B135</f>
        <v>Tunel wyjściowy trasy V kub.1164 m3</v>
      </c>
      <c r="D232" s="7" t="s">
        <v>825</v>
      </c>
      <c r="E232" s="120"/>
      <c r="F232" s="20" t="s">
        <v>559</v>
      </c>
      <c r="G232" s="168"/>
      <c r="H232" s="254">
        <f t="shared" si="8"/>
        <v>0</v>
      </c>
    </row>
    <row r="233" spans="1:8" x14ac:dyDescent="0.25">
      <c r="A233" s="197">
        <v>12</v>
      </c>
      <c r="B233" s="190">
        <v>106</v>
      </c>
      <c r="C233" s="170" t="str">
        <f>'Zał.1 Lista ob. bud. KOB'!B136</f>
        <v>Budynek węzła przesypowego trasa III</v>
      </c>
      <c r="D233" s="7" t="s">
        <v>825</v>
      </c>
      <c r="E233" s="120"/>
      <c r="F233" s="20" t="s">
        <v>559</v>
      </c>
      <c r="G233" s="168"/>
      <c r="H233" s="254">
        <f t="shared" si="8"/>
        <v>0</v>
      </c>
    </row>
    <row r="234" spans="1:8" x14ac:dyDescent="0.25">
      <c r="A234" s="197">
        <v>13</v>
      </c>
      <c r="B234" s="190">
        <v>107</v>
      </c>
      <c r="C234" s="170" t="str">
        <f>'Zał.1 Lista ob. bud. KOB'!B137</f>
        <v>Estakada łukowa wywrotnicy nr 2</v>
      </c>
      <c r="D234" s="7" t="s">
        <v>825</v>
      </c>
      <c r="E234" s="120"/>
      <c r="F234" s="20" t="s">
        <v>559</v>
      </c>
      <c r="G234" s="168"/>
      <c r="H234" s="254">
        <f t="shared" si="8"/>
        <v>0</v>
      </c>
    </row>
    <row r="235" spans="1:8" x14ac:dyDescent="0.25">
      <c r="A235" s="197">
        <v>14</v>
      </c>
      <c r="B235" s="190">
        <v>108</v>
      </c>
      <c r="C235" s="170" t="str">
        <f>'Zał.1 Lista ob. bud. KOB'!B138</f>
        <v>Wywrotnica wagonowa nr 1 z estakadami</v>
      </c>
      <c r="D235" s="7" t="s">
        <v>825</v>
      </c>
      <c r="E235" s="120"/>
      <c r="F235" s="20" t="s">
        <v>559</v>
      </c>
      <c r="G235" s="168"/>
      <c r="H235" s="254">
        <f t="shared" si="8"/>
        <v>0</v>
      </c>
    </row>
    <row r="236" spans="1:8" x14ac:dyDescent="0.25">
      <c r="A236" s="197">
        <v>15</v>
      </c>
      <c r="B236" s="190">
        <v>109</v>
      </c>
      <c r="C236" s="170" t="str">
        <f>'Zał.1 Lista ob. bud. KOB'!B139</f>
        <v>Estakada łukowa wywrotnicy nr 1</v>
      </c>
      <c r="D236" s="7" t="s">
        <v>825</v>
      </c>
      <c r="E236" s="120"/>
      <c r="F236" s="20" t="s">
        <v>559</v>
      </c>
      <c r="G236" s="168"/>
      <c r="H236" s="254">
        <f t="shared" si="8"/>
        <v>0</v>
      </c>
    </row>
    <row r="237" spans="1:8" x14ac:dyDescent="0.25">
      <c r="A237" s="197">
        <v>16</v>
      </c>
      <c r="B237" s="190">
        <v>110</v>
      </c>
      <c r="C237" s="170" t="str">
        <f>'Zał.1 Lista ob. bud. KOB'!B140</f>
        <v>Tunel wyjściowy trasa IV z budynkiem</v>
      </c>
      <c r="D237" s="7" t="s">
        <v>825</v>
      </c>
      <c r="E237" s="120"/>
      <c r="F237" s="20" t="s">
        <v>559</v>
      </c>
      <c r="G237" s="168"/>
      <c r="H237" s="254">
        <f t="shared" si="8"/>
        <v>0</v>
      </c>
    </row>
    <row r="238" spans="1:8" x14ac:dyDescent="0.25">
      <c r="A238" s="197">
        <v>17</v>
      </c>
      <c r="B238" s="190">
        <v>111</v>
      </c>
      <c r="C238" s="170" t="str">
        <f>'Zał.1 Lista ob. bud. KOB'!B141</f>
        <v>Plac składowy paliwa - strona</v>
      </c>
      <c r="D238" s="7" t="s">
        <v>825</v>
      </c>
      <c r="E238" s="120"/>
      <c r="F238" s="20" t="s">
        <v>559</v>
      </c>
      <c r="G238" s="168"/>
      <c r="H238" s="254">
        <f t="shared" si="8"/>
        <v>0</v>
      </c>
    </row>
    <row r="239" spans="1:8" x14ac:dyDescent="0.25">
      <c r="A239" s="197">
        <v>18</v>
      </c>
      <c r="B239" s="192">
        <v>112</v>
      </c>
      <c r="C239" s="171" t="str">
        <f>'Zał.1 Lista ob. bud. KOB'!B142</f>
        <v xml:space="preserve">Plac składowy paliwa wywrotnic
</v>
      </c>
      <c r="D239" s="7" t="s">
        <v>825</v>
      </c>
      <c r="E239" s="120"/>
      <c r="F239" s="20" t="s">
        <v>559</v>
      </c>
      <c r="G239" s="168"/>
      <c r="H239" s="254">
        <f t="shared" si="8"/>
        <v>0</v>
      </c>
    </row>
    <row r="240" spans="1:8" x14ac:dyDescent="0.25">
      <c r="A240" s="197">
        <v>19</v>
      </c>
      <c r="B240" s="192">
        <v>113</v>
      </c>
      <c r="C240" s="171" t="str">
        <f>'Zał.1 Lista ob. bud. KOB'!B143</f>
        <v>Plac składowy paliwa</v>
      </c>
      <c r="D240" s="7" t="s">
        <v>825</v>
      </c>
      <c r="E240" s="120"/>
      <c r="F240" s="20" t="s">
        <v>559</v>
      </c>
      <c r="G240" s="168"/>
      <c r="H240" s="254">
        <f t="shared" si="8"/>
        <v>0</v>
      </c>
    </row>
    <row r="241" spans="1:8" x14ac:dyDescent="0.25">
      <c r="A241" s="197">
        <v>20</v>
      </c>
      <c r="B241" s="192">
        <v>114</v>
      </c>
      <c r="C241" s="171" t="str">
        <f>'Zał.1 Lista ob. bud. KOB'!B144</f>
        <v>Budynek węzła przesypowego trasa IV na VI</v>
      </c>
      <c r="D241" s="7" t="s">
        <v>825</v>
      </c>
      <c r="E241" s="120"/>
      <c r="F241" s="20" t="s">
        <v>559</v>
      </c>
      <c r="G241" s="168"/>
      <c r="H241" s="254">
        <f t="shared" si="8"/>
        <v>0</v>
      </c>
    </row>
    <row r="242" spans="1:8" x14ac:dyDescent="0.25">
      <c r="A242" s="197">
        <v>21</v>
      </c>
      <c r="B242" s="192">
        <v>115</v>
      </c>
      <c r="C242" s="171" t="str">
        <f>'Zał.1 Lista ob. bud. KOB'!B145</f>
        <v>Budynek przesypowy trasa T16/6</v>
      </c>
      <c r="D242" s="7" t="s">
        <v>825</v>
      </c>
      <c r="E242" s="120"/>
      <c r="F242" s="20" t="s">
        <v>559</v>
      </c>
      <c r="G242" s="168"/>
      <c r="H242" s="254">
        <f t="shared" si="8"/>
        <v>0</v>
      </c>
    </row>
    <row r="243" spans="1:8" x14ac:dyDescent="0.25">
      <c r="A243" s="197">
        <v>22</v>
      </c>
      <c r="B243" s="192">
        <v>116</v>
      </c>
      <c r="C243" s="171" t="str">
        <f>'Zał.1 Lista ob. bud. KOB'!B146</f>
        <v>Budynek węzła przesypowego trasa V na VI</v>
      </c>
      <c r="D243" s="7" t="s">
        <v>825</v>
      </c>
      <c r="E243" s="120"/>
      <c r="F243" s="20" t="s">
        <v>559</v>
      </c>
      <c r="G243" s="168"/>
      <c r="H243" s="254">
        <f t="shared" si="8"/>
        <v>0</v>
      </c>
    </row>
    <row r="244" spans="1:8" x14ac:dyDescent="0.25">
      <c r="A244" s="197">
        <v>23</v>
      </c>
      <c r="B244" s="192">
        <v>117</v>
      </c>
      <c r="C244" s="171" t="str">
        <f>'Zał.1 Lista ob. bud. KOB'!B147</f>
        <v>Budynek węzła przesypowego trasa III, VI na V</v>
      </c>
      <c r="D244" s="7" t="s">
        <v>825</v>
      </c>
      <c r="E244" s="120"/>
      <c r="F244" s="20" t="s">
        <v>559</v>
      </c>
      <c r="G244" s="168"/>
      <c r="H244" s="254">
        <f t="shared" si="8"/>
        <v>0</v>
      </c>
    </row>
    <row r="245" spans="1:8" x14ac:dyDescent="0.25">
      <c r="A245" s="197">
        <v>24</v>
      </c>
      <c r="B245" s="192">
        <v>118</v>
      </c>
      <c r="C245" s="171" t="str">
        <f>'Zał.1 Lista ob. bud. KOB'!B148</f>
        <v>Budynek główny węzła przesypowego trasa XV, V</v>
      </c>
      <c r="D245" s="7" t="s">
        <v>825</v>
      </c>
      <c r="E245" s="120"/>
      <c r="F245" s="20" t="s">
        <v>559</v>
      </c>
      <c r="G245" s="168"/>
      <c r="H245" s="254">
        <f t="shared" si="8"/>
        <v>0</v>
      </c>
    </row>
    <row r="246" spans="1:8" x14ac:dyDescent="0.25">
      <c r="A246" s="197">
        <v>25</v>
      </c>
      <c r="B246" s="192">
        <v>119</v>
      </c>
      <c r="C246" s="171" t="str">
        <f>'Zał.1 Lista ob. bud. KOB'!B149</f>
        <v>Most skośny nawęglania I etap</v>
      </c>
      <c r="D246" s="7" t="s">
        <v>825</v>
      </c>
      <c r="E246" s="120"/>
      <c r="F246" s="20" t="s">
        <v>559</v>
      </c>
      <c r="G246" s="168"/>
      <c r="H246" s="254">
        <f t="shared" si="8"/>
        <v>0</v>
      </c>
    </row>
    <row r="247" spans="1:8" x14ac:dyDescent="0.25">
      <c r="A247" s="197">
        <v>26</v>
      </c>
      <c r="B247" s="192">
        <v>120</v>
      </c>
      <c r="C247" s="171" t="str">
        <f>'Zał.1 Lista ob. bud. KOB'!B150</f>
        <v>Most skośny nawęglania II etap</v>
      </c>
      <c r="D247" s="7" t="s">
        <v>825</v>
      </c>
      <c r="E247" s="120"/>
      <c r="F247" s="20" t="s">
        <v>559</v>
      </c>
      <c r="G247" s="168"/>
      <c r="H247" s="254">
        <f t="shared" si="8"/>
        <v>0</v>
      </c>
    </row>
    <row r="248" spans="1:8" x14ac:dyDescent="0.25">
      <c r="A248" s="197">
        <v>27</v>
      </c>
      <c r="B248" s="192">
        <v>193</v>
      </c>
      <c r="C248" s="171" t="str">
        <f>'Zał.1 Lista ob. bud. KOB'!B228</f>
        <v>IMOS – Zbiornik V=2000 wraz ze stanowiskiem pomp (Zbiornik ścieków potrawiennych)</v>
      </c>
      <c r="D248" s="7" t="s">
        <v>825</v>
      </c>
      <c r="E248" s="120"/>
      <c r="F248" s="20" t="s">
        <v>559</v>
      </c>
      <c r="G248" s="168"/>
      <c r="H248" s="254">
        <f t="shared" si="8"/>
        <v>0</v>
      </c>
    </row>
    <row r="249" spans="1:8" hidden="1" x14ac:dyDescent="0.25">
      <c r="A249" s="197"/>
      <c r="B249" s="192"/>
      <c r="C249" s="171"/>
      <c r="D249" s="7" t="s">
        <v>825</v>
      </c>
      <c r="E249" s="117"/>
      <c r="F249" s="20" t="s">
        <v>559</v>
      </c>
      <c r="G249" s="168"/>
      <c r="H249" s="254">
        <f t="shared" si="8"/>
        <v>0</v>
      </c>
    </row>
    <row r="250" spans="1:8" hidden="1" x14ac:dyDescent="0.25">
      <c r="A250" s="197"/>
      <c r="B250" s="192"/>
      <c r="C250" s="171"/>
      <c r="D250" s="7" t="s">
        <v>825</v>
      </c>
      <c r="E250" s="117"/>
      <c r="F250" s="20" t="s">
        <v>559</v>
      </c>
      <c r="G250" s="168"/>
      <c r="H250" s="254">
        <f t="shared" si="8"/>
        <v>0</v>
      </c>
    </row>
    <row r="251" spans="1:8" ht="17.25" thickBot="1" x14ac:dyDescent="0.3">
      <c r="A251" s="197">
        <v>28</v>
      </c>
      <c r="B251" s="192">
        <v>219</v>
      </c>
      <c r="C251" s="171" t="str">
        <f>'Zał.1 Lista ob. bud. KOB'!B254</f>
        <v>Wiata rowerowa na parkingu o pow. 19.74m2</v>
      </c>
      <c r="D251" s="7" t="s">
        <v>825</v>
      </c>
      <c r="E251" s="120"/>
      <c r="F251" s="20" t="s">
        <v>559</v>
      </c>
      <c r="G251" s="168"/>
      <c r="H251" s="254">
        <f t="shared" si="8"/>
        <v>0</v>
      </c>
    </row>
    <row r="252" spans="1:8" ht="17.25" hidden="1" thickBot="1" x14ac:dyDescent="0.3">
      <c r="A252" s="21"/>
      <c r="B252" s="22"/>
      <c r="C252" s="49" t="s">
        <v>602</v>
      </c>
      <c r="D252" s="23"/>
      <c r="E252" s="23"/>
      <c r="F252" s="23"/>
      <c r="G252" s="119"/>
      <c r="H252" s="131"/>
    </row>
    <row r="253" spans="1:8" ht="17.25" thickBot="1" x14ac:dyDescent="0.3">
      <c r="A253" s="52"/>
      <c r="B253" s="53"/>
      <c r="C253" s="53"/>
      <c r="D253" s="54" t="s">
        <v>890</v>
      </c>
      <c r="E253" s="238">
        <f>SUM(E222:E252)</f>
        <v>0</v>
      </c>
      <c r="F253" s="239"/>
      <c r="G253" s="239"/>
      <c r="H253" s="237">
        <f>SUM(H222:H252)</f>
        <v>0</v>
      </c>
    </row>
    <row r="254" spans="1:8" ht="18.75" thickBot="1" x14ac:dyDescent="0.3">
      <c r="A254" s="319" t="s">
        <v>603</v>
      </c>
      <c r="B254" s="320"/>
      <c r="C254" s="320"/>
      <c r="D254" s="320"/>
      <c r="E254" s="320"/>
      <c r="F254" s="320"/>
      <c r="G254" s="320"/>
      <c r="H254" s="321"/>
    </row>
    <row r="255" spans="1:8" ht="99.75" thickBot="1" x14ac:dyDescent="0.3">
      <c r="A255" s="43" t="s">
        <v>403</v>
      </c>
      <c r="B255" s="44" t="s">
        <v>594</v>
      </c>
      <c r="C255" s="44" t="s">
        <v>595</v>
      </c>
      <c r="D255" s="45" t="s">
        <v>824</v>
      </c>
      <c r="E255" s="46" t="s">
        <v>823</v>
      </c>
      <c r="F255" s="47" t="s">
        <v>832</v>
      </c>
      <c r="G255" s="46" t="s">
        <v>823</v>
      </c>
      <c r="H255" s="48" t="s">
        <v>828</v>
      </c>
    </row>
    <row r="256" spans="1:8" ht="17.25" thickBot="1" x14ac:dyDescent="0.3">
      <c r="A256" s="43">
        <v>1</v>
      </c>
      <c r="B256" s="44">
        <v>2</v>
      </c>
      <c r="C256" s="44">
        <v>3</v>
      </c>
      <c r="D256" s="45">
        <v>4</v>
      </c>
      <c r="E256" s="46">
        <v>5</v>
      </c>
      <c r="F256" s="47">
        <v>6</v>
      </c>
      <c r="G256" s="46">
        <v>7</v>
      </c>
      <c r="H256" s="48">
        <v>8</v>
      </c>
    </row>
    <row r="257" spans="1:8" ht="15" hidden="1" customHeight="1" x14ac:dyDescent="0.25">
      <c r="A257" s="14"/>
      <c r="B257" s="18"/>
      <c r="C257" s="19"/>
      <c r="D257" s="19"/>
      <c r="E257" s="19"/>
      <c r="F257" s="19"/>
      <c r="G257" s="19"/>
      <c r="H257" s="90"/>
    </row>
    <row r="258" spans="1:8" hidden="1" x14ac:dyDescent="0.25">
      <c r="A258" s="8"/>
      <c r="B258" s="9"/>
      <c r="C258" s="3"/>
      <c r="D258" s="3"/>
      <c r="E258" s="3"/>
      <c r="F258" s="3"/>
      <c r="G258" s="3"/>
      <c r="H258" s="89"/>
    </row>
    <row r="259" spans="1:8" hidden="1" x14ac:dyDescent="0.25">
      <c r="A259" s="8"/>
      <c r="B259" s="9"/>
      <c r="C259" s="3"/>
      <c r="D259" s="3"/>
      <c r="E259" s="3"/>
      <c r="F259" s="3"/>
      <c r="G259" s="3"/>
      <c r="H259" s="89"/>
    </row>
    <row r="260" spans="1:8" x14ac:dyDescent="0.25">
      <c r="A260" s="197">
        <v>1</v>
      </c>
      <c r="B260" s="190">
        <v>8</v>
      </c>
      <c r="C260" s="170" t="str">
        <f>'Zał.1 Lista ob. bud. KOB'!B27</f>
        <v>Klatka schodowa i szyb windy na bl. 6 (pozostałość IOS 6)</v>
      </c>
      <c r="D260" s="7" t="s">
        <v>825</v>
      </c>
      <c r="E260" s="120"/>
      <c r="F260" s="20" t="s">
        <v>559</v>
      </c>
      <c r="G260" s="167"/>
      <c r="H260" s="254">
        <f t="shared" ref="H260:H291" si="9">E260*2</f>
        <v>0</v>
      </c>
    </row>
    <row r="261" spans="1:8" x14ac:dyDescent="0.25">
      <c r="A261" s="197">
        <v>2</v>
      </c>
      <c r="B261" s="190">
        <v>14</v>
      </c>
      <c r="C261" s="170" t="str">
        <f>'Zał.1 Lista ob. bud. KOB'!B33</f>
        <v>Pompownia wysyłowa popiołu bl. 6 cz. podziemn.</v>
      </c>
      <c r="D261" s="7" t="s">
        <v>825</v>
      </c>
      <c r="E261" s="120"/>
      <c r="F261" s="20" t="s">
        <v>559</v>
      </c>
      <c r="G261" s="167"/>
      <c r="H261" s="254">
        <f t="shared" si="9"/>
        <v>0</v>
      </c>
    </row>
    <row r="262" spans="1:8" x14ac:dyDescent="0.25">
      <c r="A262" s="197">
        <v>3</v>
      </c>
      <c r="B262" s="190">
        <v>23</v>
      </c>
      <c r="C262" s="170" t="str">
        <f>'Zał.1 Lista ob. bud. KOB'!B42</f>
        <v>Budynek rozdzielni elektrofiltru bl.6</v>
      </c>
      <c r="D262" s="7" t="s">
        <v>825</v>
      </c>
      <c r="E262" s="120"/>
      <c r="F262" s="20" t="s">
        <v>559</v>
      </c>
      <c r="G262" s="167"/>
      <c r="H262" s="254">
        <f t="shared" si="9"/>
        <v>0</v>
      </c>
    </row>
    <row r="263" spans="1:8" x14ac:dyDescent="0.25">
      <c r="A263" s="197">
        <v>4</v>
      </c>
      <c r="B263" s="190">
        <v>121</v>
      </c>
      <c r="C263" s="170" t="str">
        <f>'Zał.1 Lista ob. bud. KOB'!B151</f>
        <v>Komin wysokość 260 m</v>
      </c>
      <c r="D263" s="7" t="s">
        <v>825</v>
      </c>
      <c r="E263" s="120"/>
      <c r="F263" s="20" t="s">
        <v>559</v>
      </c>
      <c r="G263" s="167"/>
      <c r="H263" s="254">
        <f t="shared" si="9"/>
        <v>0</v>
      </c>
    </row>
    <row r="264" spans="1:8" x14ac:dyDescent="0.25">
      <c r="A264" s="197">
        <v>5</v>
      </c>
      <c r="B264" s="190">
        <v>123</v>
      </c>
      <c r="C264" s="170" t="str">
        <f>'Zał.1 Lista ob. bud. KOB'!B153</f>
        <v>Kolektor spalin dla bloku 1 i 2</v>
      </c>
      <c r="D264" s="7" t="s">
        <v>825</v>
      </c>
      <c r="E264" s="120"/>
      <c r="F264" s="20" t="s">
        <v>559</v>
      </c>
      <c r="G264" s="167"/>
      <c r="H264" s="254">
        <f t="shared" si="9"/>
        <v>0</v>
      </c>
    </row>
    <row r="265" spans="1:8" x14ac:dyDescent="0.25">
      <c r="A265" s="197">
        <v>6</v>
      </c>
      <c r="B265" s="190">
        <v>124</v>
      </c>
      <c r="C265" s="170" t="str">
        <f>'Zał.1 Lista ob. bud. KOB'!B154</f>
        <v>Kolektor spalin dla bloku 3 i 4</v>
      </c>
      <c r="D265" s="7" t="s">
        <v>825</v>
      </c>
      <c r="E265" s="120"/>
      <c r="F265" s="20" t="s">
        <v>559</v>
      </c>
      <c r="G265" s="167"/>
      <c r="H265" s="254">
        <f t="shared" si="9"/>
        <v>0</v>
      </c>
    </row>
    <row r="266" spans="1:8" x14ac:dyDescent="0.25">
      <c r="A266" s="197">
        <v>7</v>
      </c>
      <c r="B266" s="190">
        <v>122</v>
      </c>
      <c r="C266" s="170" t="str">
        <f>'Zał.1 Lista ob. bud. KOB'!B152</f>
        <v>Komin wysokość 300 m</v>
      </c>
      <c r="D266" s="7" t="s">
        <v>825</v>
      </c>
      <c r="E266" s="120"/>
      <c r="F266" s="20" t="s">
        <v>559</v>
      </c>
      <c r="G266" s="169"/>
      <c r="H266" s="254">
        <f t="shared" si="9"/>
        <v>0</v>
      </c>
    </row>
    <row r="267" spans="1:8" x14ac:dyDescent="0.25">
      <c r="A267" s="197">
        <v>8</v>
      </c>
      <c r="B267" s="190">
        <v>125</v>
      </c>
      <c r="C267" s="170" t="str">
        <f>'Zał.1 Lista ob. bud. KOB'!B155</f>
        <v>Kolektor spalin dla bloku 5 i 6</v>
      </c>
      <c r="D267" s="7" t="s">
        <v>825</v>
      </c>
      <c r="E267" s="120"/>
      <c r="F267" s="20" t="s">
        <v>559</v>
      </c>
      <c r="G267" s="167"/>
      <c r="H267" s="254">
        <f t="shared" si="9"/>
        <v>0</v>
      </c>
    </row>
    <row r="268" spans="1:8" x14ac:dyDescent="0.25">
      <c r="A268" s="197">
        <v>9</v>
      </c>
      <c r="B268" s="190">
        <v>126</v>
      </c>
      <c r="C268" s="170" t="str">
        <f>'Zał.1 Lista ob. bud. KOB'!B156</f>
        <v>Kolektor spalin dla bloku 7 i 8</v>
      </c>
      <c r="D268" s="7" t="s">
        <v>825</v>
      </c>
      <c r="E268" s="120"/>
      <c r="F268" s="20" t="s">
        <v>559</v>
      </c>
      <c r="G268" s="167"/>
      <c r="H268" s="254">
        <f t="shared" si="9"/>
        <v>0</v>
      </c>
    </row>
    <row r="269" spans="1:8" x14ac:dyDescent="0.25">
      <c r="A269" s="197">
        <v>10</v>
      </c>
      <c r="B269" s="190">
        <v>127</v>
      </c>
      <c r="C269" s="170" t="str">
        <f>'Zał.1 Lista ob. bud. KOB'!B157</f>
        <v>Budynek portierni</v>
      </c>
      <c r="D269" s="7" t="s">
        <v>825</v>
      </c>
      <c r="E269" s="120"/>
      <c r="F269" s="20" t="s">
        <v>559</v>
      </c>
      <c r="G269" s="167"/>
      <c r="H269" s="254">
        <f t="shared" si="9"/>
        <v>0</v>
      </c>
    </row>
    <row r="270" spans="1:8" x14ac:dyDescent="0.25">
      <c r="A270" s="197">
        <v>11</v>
      </c>
      <c r="B270" s="190">
        <v>128</v>
      </c>
      <c r="C270" s="170" t="str">
        <f>'Zał.1 Lista ob. bud. KOB'!B158</f>
        <v>Budynek p. poż.</v>
      </c>
      <c r="D270" s="7" t="s">
        <v>825</v>
      </c>
      <c r="E270" s="120"/>
      <c r="F270" s="20" t="s">
        <v>559</v>
      </c>
      <c r="G270" s="167"/>
      <c r="H270" s="254">
        <f t="shared" si="9"/>
        <v>0</v>
      </c>
    </row>
    <row r="271" spans="1:8" x14ac:dyDescent="0.25">
      <c r="A271" s="197">
        <v>12</v>
      </c>
      <c r="B271" s="192">
        <v>137</v>
      </c>
      <c r="C271" s="171" t="str">
        <f>'Zał.1 Lista ob. bud. KOB'!B167</f>
        <v>Słup oświetleniowy 1</v>
      </c>
      <c r="D271" s="7" t="s">
        <v>825</v>
      </c>
      <c r="E271" s="120"/>
      <c r="F271" s="20" t="s">
        <v>559</v>
      </c>
      <c r="G271" s="168"/>
      <c r="H271" s="254">
        <f t="shared" si="9"/>
        <v>0</v>
      </c>
    </row>
    <row r="272" spans="1:8" x14ac:dyDescent="0.25">
      <c r="A272" s="197">
        <v>13</v>
      </c>
      <c r="B272" s="192">
        <v>138</v>
      </c>
      <c r="C272" s="171" t="str">
        <f>'Zał.1 Lista ob. bud. KOB'!B168</f>
        <v>Słup oświetleniowy 2</v>
      </c>
      <c r="D272" s="7" t="s">
        <v>825</v>
      </c>
      <c r="E272" s="120"/>
      <c r="F272" s="20" t="s">
        <v>559</v>
      </c>
      <c r="G272" s="168"/>
      <c r="H272" s="254">
        <f t="shared" si="9"/>
        <v>0</v>
      </c>
    </row>
    <row r="273" spans="1:8" x14ac:dyDescent="0.25">
      <c r="A273" s="197">
        <v>14</v>
      </c>
      <c r="B273" s="192">
        <v>139</v>
      </c>
      <c r="C273" s="171" t="str">
        <f>'Zał.1 Lista ob. bud. KOB'!B169</f>
        <v>Słup oświetleniowy 3</v>
      </c>
      <c r="D273" s="7" t="s">
        <v>825</v>
      </c>
      <c r="E273" s="120"/>
      <c r="F273" s="20" t="s">
        <v>559</v>
      </c>
      <c r="G273" s="168"/>
      <c r="H273" s="254">
        <f t="shared" si="9"/>
        <v>0</v>
      </c>
    </row>
    <row r="274" spans="1:8" x14ac:dyDescent="0.25">
      <c r="A274" s="197">
        <v>15</v>
      </c>
      <c r="B274" s="192">
        <v>140</v>
      </c>
      <c r="C274" s="171" t="str">
        <f>'Zał.1 Lista ob. bud. KOB'!B170</f>
        <v>Słup oświetleniowy 4</v>
      </c>
      <c r="D274" s="7" t="s">
        <v>825</v>
      </c>
      <c r="E274" s="120"/>
      <c r="F274" s="20" t="s">
        <v>559</v>
      </c>
      <c r="G274" s="168"/>
      <c r="H274" s="254">
        <f t="shared" si="9"/>
        <v>0</v>
      </c>
    </row>
    <row r="275" spans="1:8" x14ac:dyDescent="0.25">
      <c r="A275" s="197">
        <v>16</v>
      </c>
      <c r="B275" s="192">
        <v>141</v>
      </c>
      <c r="C275" s="171" t="str">
        <f>'Zał.1 Lista ob. bud. KOB'!B171</f>
        <v>Słup oświetleniowy 5</v>
      </c>
      <c r="D275" s="7" t="s">
        <v>825</v>
      </c>
      <c r="E275" s="120"/>
      <c r="F275" s="20" t="s">
        <v>559</v>
      </c>
      <c r="G275" s="168"/>
      <c r="H275" s="254">
        <f t="shared" si="9"/>
        <v>0</v>
      </c>
    </row>
    <row r="276" spans="1:8" x14ac:dyDescent="0.25">
      <c r="A276" s="197">
        <v>17</v>
      </c>
      <c r="B276" s="192">
        <v>142</v>
      </c>
      <c r="C276" s="171" t="str">
        <f>'Zał.1 Lista ob. bud. KOB'!B172</f>
        <v>Słup oświetleniowy 6</v>
      </c>
      <c r="D276" s="7" t="s">
        <v>825</v>
      </c>
      <c r="E276" s="120"/>
      <c r="F276" s="20" t="s">
        <v>559</v>
      </c>
      <c r="G276" s="168"/>
      <c r="H276" s="254">
        <f t="shared" si="9"/>
        <v>0</v>
      </c>
    </row>
    <row r="277" spans="1:8" x14ac:dyDescent="0.25">
      <c r="A277" s="197">
        <v>18</v>
      </c>
      <c r="B277" s="192">
        <v>143</v>
      </c>
      <c r="C277" s="171" t="str">
        <f>'Zał.1 Lista ob. bud. KOB'!B173</f>
        <v>Słup oświetleniowy 7</v>
      </c>
      <c r="D277" s="7" t="s">
        <v>825</v>
      </c>
      <c r="E277" s="120"/>
      <c r="F277" s="20" t="s">
        <v>559</v>
      </c>
      <c r="G277" s="168"/>
      <c r="H277" s="254">
        <f t="shared" si="9"/>
        <v>0</v>
      </c>
    </row>
    <row r="278" spans="1:8" x14ac:dyDescent="0.25">
      <c r="A278" s="197">
        <v>19</v>
      </c>
      <c r="B278" s="192">
        <v>144</v>
      </c>
      <c r="C278" s="171" t="str">
        <f>'Zał.1 Lista ob. bud. KOB'!B174</f>
        <v>Budynek gospodarczy</v>
      </c>
      <c r="D278" s="7" t="s">
        <v>825</v>
      </c>
      <c r="E278" s="120"/>
      <c r="F278" s="20" t="s">
        <v>559</v>
      </c>
      <c r="G278" s="168"/>
      <c r="H278" s="254">
        <f t="shared" si="9"/>
        <v>0</v>
      </c>
    </row>
    <row r="279" spans="1:8" x14ac:dyDescent="0.25">
      <c r="A279" s="197">
        <v>20</v>
      </c>
      <c r="B279" s="192">
        <v>145</v>
      </c>
      <c r="C279" s="171" t="str">
        <f>'Zał.1 Lista ob. bud. KOB'!B175</f>
        <v>Budynek instalacji do produkcji spoiw</v>
      </c>
      <c r="D279" s="7" t="s">
        <v>825</v>
      </c>
      <c r="E279" s="120"/>
      <c r="F279" s="20" t="s">
        <v>559</v>
      </c>
      <c r="G279" s="168"/>
      <c r="H279" s="254">
        <f t="shared" si="9"/>
        <v>0</v>
      </c>
    </row>
    <row r="280" spans="1:8" x14ac:dyDescent="0.25">
      <c r="A280" s="197">
        <v>21</v>
      </c>
      <c r="B280" s="192">
        <v>146</v>
      </c>
      <c r="C280" s="171" t="str">
        <f>'Zał.1 Lista ob. bud. KOB'!B176</f>
        <v>Magazyn olejow i smarow w rejonie motowozowni</v>
      </c>
      <c r="D280" s="7" t="s">
        <v>825</v>
      </c>
      <c r="E280" s="120"/>
      <c r="F280" s="20" t="s">
        <v>559</v>
      </c>
      <c r="G280" s="168"/>
      <c r="H280" s="254">
        <f t="shared" si="9"/>
        <v>0</v>
      </c>
    </row>
    <row r="281" spans="1:8" x14ac:dyDescent="0.25">
      <c r="A281" s="197">
        <v>22</v>
      </c>
      <c r="B281" s="192">
        <v>147</v>
      </c>
      <c r="C281" s="171" t="str">
        <f>'Zał.1 Lista ob. bud. KOB'!B177</f>
        <v>Myjnia spychaczy - rampa</v>
      </c>
      <c r="D281" s="7" t="s">
        <v>825</v>
      </c>
      <c r="E281" s="120"/>
      <c r="F281" s="20" t="s">
        <v>559</v>
      </c>
      <c r="G281" s="168"/>
      <c r="H281" s="254">
        <f t="shared" si="9"/>
        <v>0</v>
      </c>
    </row>
    <row r="282" spans="1:8" x14ac:dyDescent="0.25">
      <c r="A282" s="197">
        <v>23</v>
      </c>
      <c r="B282" s="192">
        <v>148</v>
      </c>
      <c r="C282" s="171" t="str">
        <f>'Zał.1 Lista ob. bud. KOB'!B178</f>
        <v>Budynek magazynowy dla potrzeb myjni</v>
      </c>
      <c r="D282" s="7" t="s">
        <v>825</v>
      </c>
      <c r="E282" s="120"/>
      <c r="F282" s="20" t="s">
        <v>559</v>
      </c>
      <c r="G282" s="168"/>
      <c r="H282" s="254">
        <f t="shared" si="9"/>
        <v>0</v>
      </c>
    </row>
    <row r="283" spans="1:8" x14ac:dyDescent="0.25">
      <c r="A283" s="197">
        <v>24</v>
      </c>
      <c r="B283" s="192">
        <v>130</v>
      </c>
      <c r="C283" s="171" t="str">
        <f>'Zał.1 Lista ob. bud. KOB'!B160</f>
        <v>Wiata magazynowa nr 8</v>
      </c>
      <c r="D283" s="7" t="s">
        <v>825</v>
      </c>
      <c r="E283" s="120"/>
      <c r="F283" s="20" t="s">
        <v>559</v>
      </c>
      <c r="G283" s="168"/>
      <c r="H283" s="254">
        <f t="shared" si="9"/>
        <v>0</v>
      </c>
    </row>
    <row r="284" spans="1:8" x14ac:dyDescent="0.25">
      <c r="A284" s="197">
        <v>25</v>
      </c>
      <c r="B284" s="192">
        <v>131</v>
      </c>
      <c r="C284" s="171" t="str">
        <f>'Zał.1 Lista ob. bud. KOB'!B161</f>
        <v>Magazyn nieocieplany nr 6 (M-6)</v>
      </c>
      <c r="D284" s="7" t="s">
        <v>825</v>
      </c>
      <c r="E284" s="120"/>
      <c r="F284" s="20" t="s">
        <v>559</v>
      </c>
      <c r="G284" s="168"/>
      <c r="H284" s="254">
        <f t="shared" si="9"/>
        <v>0</v>
      </c>
    </row>
    <row r="285" spans="1:8" x14ac:dyDescent="0.25">
      <c r="A285" s="197">
        <v>26</v>
      </c>
      <c r="B285" s="192">
        <v>132</v>
      </c>
      <c r="C285" s="171" t="str">
        <f>'Zał.1 Lista ob. bud. KOB'!B162</f>
        <v>Magazyn nieocieplany nr 6 (M-7)</v>
      </c>
      <c r="D285" s="7" t="s">
        <v>825</v>
      </c>
      <c r="E285" s="120"/>
      <c r="F285" s="20" t="s">
        <v>559</v>
      </c>
      <c r="G285" s="168"/>
      <c r="H285" s="254">
        <f t="shared" si="9"/>
        <v>0</v>
      </c>
    </row>
    <row r="286" spans="1:8" x14ac:dyDescent="0.25">
      <c r="A286" s="197">
        <v>27</v>
      </c>
      <c r="B286" s="192">
        <v>133</v>
      </c>
      <c r="C286" s="171" t="str">
        <f>'Zał.1 Lista ob. bud. KOB'!B163</f>
        <v>Magazyn nieocieplany nr 6 (M-8)</v>
      </c>
      <c r="D286" s="7" t="s">
        <v>825</v>
      </c>
      <c r="E286" s="120"/>
      <c r="F286" s="20" t="s">
        <v>559</v>
      </c>
      <c r="G286" s="168"/>
      <c r="H286" s="254">
        <f t="shared" si="9"/>
        <v>0</v>
      </c>
    </row>
    <row r="287" spans="1:8" x14ac:dyDescent="0.25">
      <c r="A287" s="197">
        <v>28</v>
      </c>
      <c r="B287" s="192">
        <v>134</v>
      </c>
      <c r="C287" s="171" t="str">
        <f>'Zał.1 Lista ob. bud. KOB'!B164</f>
        <v>Magazyn nieocieplany nr 6 (M-9)</v>
      </c>
      <c r="D287" s="7" t="s">
        <v>825</v>
      </c>
      <c r="E287" s="120"/>
      <c r="F287" s="20" t="s">
        <v>559</v>
      </c>
      <c r="G287" s="168"/>
      <c r="H287" s="254">
        <f t="shared" si="9"/>
        <v>0</v>
      </c>
    </row>
    <row r="288" spans="1:8" x14ac:dyDescent="0.25">
      <c r="A288" s="197">
        <v>29</v>
      </c>
      <c r="B288" s="192">
        <v>135</v>
      </c>
      <c r="C288" s="171" t="str">
        <f>'Zał.1 Lista ob. bud. KOB'!B165</f>
        <v>Magazyn nieocieplany nr 6 (M-10)</v>
      </c>
      <c r="D288" s="7" t="s">
        <v>825</v>
      </c>
      <c r="E288" s="120"/>
      <c r="F288" s="20" t="s">
        <v>559</v>
      </c>
      <c r="G288" s="168"/>
      <c r="H288" s="254">
        <f t="shared" si="9"/>
        <v>0</v>
      </c>
    </row>
    <row r="289" spans="1:8" x14ac:dyDescent="0.25">
      <c r="A289" s="197">
        <v>30</v>
      </c>
      <c r="B289" s="192">
        <v>136</v>
      </c>
      <c r="C289" s="171" t="str">
        <f>'Zał.1 Lista ob. bud. KOB'!B166</f>
        <v>Magazyn ocieplany nr 5</v>
      </c>
      <c r="D289" s="7" t="s">
        <v>825</v>
      </c>
      <c r="E289" s="120"/>
      <c r="F289" s="20" t="s">
        <v>559</v>
      </c>
      <c r="G289" s="168"/>
      <c r="H289" s="254">
        <f t="shared" si="9"/>
        <v>0</v>
      </c>
    </row>
    <row r="290" spans="1:8" x14ac:dyDescent="0.25">
      <c r="A290" s="197">
        <v>31</v>
      </c>
      <c r="B290" s="192">
        <v>129</v>
      </c>
      <c r="C290" s="171" t="str">
        <f>'Zał.1 Lista ob. bud. KOB'!B159</f>
        <v>Wiata magazynowa nr 1</v>
      </c>
      <c r="D290" s="7" t="s">
        <v>825</v>
      </c>
      <c r="E290" s="120"/>
      <c r="F290" s="20" t="s">
        <v>559</v>
      </c>
      <c r="G290" s="168"/>
      <c r="H290" s="254">
        <f t="shared" si="9"/>
        <v>0</v>
      </c>
    </row>
    <row r="291" spans="1:8" ht="17.25" thickBot="1" x14ac:dyDescent="0.3">
      <c r="A291" s="197">
        <v>32</v>
      </c>
      <c r="B291" s="192">
        <v>216</v>
      </c>
      <c r="C291" s="171" t="str">
        <f>'Zał.1 Lista ob. bud. KOB'!B251</f>
        <v>Słupy odgromowe przy magazynie gazów technicznych</v>
      </c>
      <c r="D291" s="7" t="s">
        <v>825</v>
      </c>
      <c r="E291" s="120"/>
      <c r="F291" s="20" t="s">
        <v>559</v>
      </c>
      <c r="G291" s="168"/>
      <c r="H291" s="254">
        <f t="shared" si="9"/>
        <v>0</v>
      </c>
    </row>
    <row r="292" spans="1:8" ht="15" hidden="1" customHeight="1" x14ac:dyDescent="0.25">
      <c r="A292" s="8"/>
      <c r="B292" s="12"/>
      <c r="C292" s="50" t="s">
        <v>604</v>
      </c>
      <c r="D292" s="50"/>
      <c r="E292" s="133"/>
      <c r="F292" s="50"/>
      <c r="G292" s="133"/>
      <c r="H292" s="185"/>
    </row>
    <row r="293" spans="1:8" ht="17.25" hidden="1" thickBot="1" x14ac:dyDescent="0.3">
      <c r="A293" s="16"/>
      <c r="B293" s="17"/>
      <c r="C293" s="49" t="s">
        <v>605</v>
      </c>
      <c r="D293" s="49"/>
      <c r="E293" s="134"/>
      <c r="F293" s="49"/>
      <c r="G293" s="134"/>
      <c r="H293" s="186"/>
    </row>
    <row r="294" spans="1:8" ht="17.25" thickBot="1" x14ac:dyDescent="0.3">
      <c r="A294" s="52"/>
      <c r="B294" s="53"/>
      <c r="C294" s="53"/>
      <c r="D294" s="54" t="s">
        <v>890</v>
      </c>
      <c r="E294" s="238">
        <f>SUM(E260:E293)</f>
        <v>0</v>
      </c>
      <c r="F294" s="239"/>
      <c r="G294" s="239"/>
      <c r="H294" s="237">
        <f>SUM(H260:H293)</f>
        <v>0</v>
      </c>
    </row>
    <row r="295" spans="1:8" ht="18.75" thickBot="1" x14ac:dyDescent="0.3">
      <c r="A295" s="319" t="s">
        <v>606</v>
      </c>
      <c r="B295" s="320"/>
      <c r="C295" s="320"/>
      <c r="D295" s="320"/>
      <c r="E295" s="320"/>
      <c r="F295" s="320"/>
      <c r="G295" s="320"/>
      <c r="H295" s="321"/>
    </row>
    <row r="296" spans="1:8" ht="99.75" thickBot="1" x14ac:dyDescent="0.3">
      <c r="A296" s="43" t="s">
        <v>403</v>
      </c>
      <c r="B296" s="44" t="s">
        <v>594</v>
      </c>
      <c r="C296" s="44" t="s">
        <v>595</v>
      </c>
      <c r="D296" s="45" t="s">
        <v>923</v>
      </c>
      <c r="E296" s="46" t="s">
        <v>823</v>
      </c>
      <c r="F296" s="47" t="s">
        <v>832</v>
      </c>
      <c r="G296" s="46" t="s">
        <v>823</v>
      </c>
      <c r="H296" s="48" t="s">
        <v>828</v>
      </c>
    </row>
    <row r="297" spans="1:8" ht="17.25" thickBot="1" x14ac:dyDescent="0.3">
      <c r="A297" s="43">
        <v>1</v>
      </c>
      <c r="B297" s="44">
        <v>2</v>
      </c>
      <c r="C297" s="44">
        <v>3</v>
      </c>
      <c r="D297" s="45">
        <v>4</v>
      </c>
      <c r="E297" s="46">
        <v>5</v>
      </c>
      <c r="F297" s="47">
        <v>6</v>
      </c>
      <c r="G297" s="46">
        <v>7</v>
      </c>
      <c r="H297" s="48">
        <v>8</v>
      </c>
    </row>
    <row r="298" spans="1:8" ht="15" hidden="1" customHeight="1" x14ac:dyDescent="0.25">
      <c r="A298" s="14"/>
      <c r="B298" s="18"/>
      <c r="C298" s="19"/>
      <c r="D298" s="19"/>
      <c r="E298" s="19"/>
      <c r="F298" s="19"/>
      <c r="G298" s="19"/>
      <c r="H298" s="90"/>
    </row>
    <row r="299" spans="1:8" hidden="1" x14ac:dyDescent="0.25">
      <c r="A299" s="8"/>
      <c r="B299" s="9"/>
      <c r="C299" s="3"/>
      <c r="D299" s="3"/>
      <c r="E299" s="3"/>
      <c r="F299" s="3"/>
      <c r="G299" s="3"/>
      <c r="H299" s="89"/>
    </row>
    <row r="300" spans="1:8" hidden="1" x14ac:dyDescent="0.25">
      <c r="A300" s="8"/>
      <c r="B300" s="9"/>
      <c r="C300" s="13"/>
      <c r="D300" s="13"/>
      <c r="E300" s="13"/>
      <c r="F300" s="13"/>
      <c r="G300" s="13"/>
      <c r="H300" s="85"/>
    </row>
    <row r="301" spans="1:8" x14ac:dyDescent="0.25">
      <c r="A301" s="197">
        <v>1</v>
      </c>
      <c r="B301" s="190">
        <v>5</v>
      </c>
      <c r="C301" s="170" t="str">
        <f>'Zał.1 Lista ob. bud. KOB'!B24</f>
        <v>Elektrofiltr bl. 7 i 8</v>
      </c>
      <c r="D301" s="7" t="s">
        <v>825</v>
      </c>
      <c r="E301" s="120"/>
      <c r="F301" s="20" t="s">
        <v>559</v>
      </c>
      <c r="G301" s="167"/>
      <c r="H301" s="254">
        <f t="shared" ref="H301:H336" si="10">E301*2</f>
        <v>0</v>
      </c>
    </row>
    <row r="302" spans="1:8" x14ac:dyDescent="0.25">
      <c r="A302" s="197">
        <v>2</v>
      </c>
      <c r="B302" s="190">
        <v>15</v>
      </c>
      <c r="C302" s="170" t="str">
        <f>'Zał.1 Lista ob. bud. KOB'!B34</f>
        <v>Budynek pompowni wysył. popiołu bl. 7</v>
      </c>
      <c r="D302" s="7" t="s">
        <v>825</v>
      </c>
      <c r="E302" s="120"/>
      <c r="F302" s="20" t="s">
        <v>559</v>
      </c>
      <c r="G302" s="167"/>
      <c r="H302" s="254">
        <f t="shared" si="10"/>
        <v>0</v>
      </c>
    </row>
    <row r="303" spans="1:8" x14ac:dyDescent="0.25">
      <c r="A303" s="197">
        <v>3</v>
      </c>
      <c r="B303" s="190">
        <v>24</v>
      </c>
      <c r="C303" s="170" t="str">
        <f>'Zał.1 Lista ob. bud. KOB'!B43</f>
        <v>Budynek rozdzielni elektrofiltru bl.7</v>
      </c>
      <c r="D303" s="7" t="s">
        <v>825</v>
      </c>
      <c r="E303" s="120"/>
      <c r="F303" s="20" t="s">
        <v>559</v>
      </c>
      <c r="G303" s="167"/>
      <c r="H303" s="254">
        <f t="shared" si="10"/>
        <v>0</v>
      </c>
    </row>
    <row r="304" spans="1:8" x14ac:dyDescent="0.25">
      <c r="A304" s="197">
        <v>4</v>
      </c>
      <c r="B304" s="192">
        <v>149</v>
      </c>
      <c r="C304" s="171" t="str">
        <f>'Zał.1 Lista ob. bud. KOB'!B179</f>
        <v>Budynek kompresorowni nr 2 (akt. Warsztat rem.suwn</v>
      </c>
      <c r="D304" s="7" t="s">
        <v>825</v>
      </c>
      <c r="E304" s="120"/>
      <c r="F304" s="20" t="s">
        <v>559</v>
      </c>
      <c r="G304" s="168"/>
      <c r="H304" s="254">
        <f t="shared" si="10"/>
        <v>0</v>
      </c>
    </row>
    <row r="305" spans="1:8" hidden="1" x14ac:dyDescent="0.25">
      <c r="A305" s="197"/>
      <c r="B305" s="210"/>
      <c r="C305" s="171"/>
      <c r="D305" s="7" t="s">
        <v>825</v>
      </c>
      <c r="E305" s="117"/>
      <c r="F305" s="20" t="s">
        <v>559</v>
      </c>
      <c r="G305" s="168"/>
      <c r="H305" s="254">
        <f t="shared" si="10"/>
        <v>0</v>
      </c>
    </row>
    <row r="306" spans="1:8" x14ac:dyDescent="0.25">
      <c r="A306" s="197">
        <v>5</v>
      </c>
      <c r="B306" s="192">
        <v>150</v>
      </c>
      <c r="C306" s="171" t="str">
        <f>'Zał.1 Lista ob. bud. KOB'!B180</f>
        <v>Kładka dla pieszych nad torami</v>
      </c>
      <c r="D306" s="7" t="s">
        <v>825</v>
      </c>
      <c r="E306" s="120"/>
      <c r="F306" s="20" t="s">
        <v>559</v>
      </c>
      <c r="G306" s="168"/>
      <c r="H306" s="254">
        <f t="shared" si="10"/>
        <v>0</v>
      </c>
    </row>
    <row r="307" spans="1:8" x14ac:dyDescent="0.25">
      <c r="A307" s="197">
        <v>6</v>
      </c>
      <c r="B307" s="192">
        <v>151</v>
      </c>
      <c r="C307" s="171" t="str">
        <f>'Zał.1 Lista ob. bud. KOB'!B181</f>
        <v>Kładka stalowa dla pieszych w rejonie motowozowni</v>
      </c>
      <c r="D307" s="7" t="s">
        <v>825</v>
      </c>
      <c r="E307" s="120"/>
      <c r="F307" s="20" t="s">
        <v>559</v>
      </c>
      <c r="G307" s="168"/>
      <c r="H307" s="254">
        <f t="shared" si="10"/>
        <v>0</v>
      </c>
    </row>
    <row r="308" spans="1:8" x14ac:dyDescent="0.25">
      <c r="A308" s="197">
        <v>7</v>
      </c>
      <c r="B308" s="192">
        <v>152</v>
      </c>
      <c r="C308" s="171" t="str">
        <f>'Zał.1 Lista ob. bud. KOB'!B182</f>
        <v>Przejście nad torami wywrotnicą nr 2</v>
      </c>
      <c r="D308" s="7" t="s">
        <v>825</v>
      </c>
      <c r="E308" s="120"/>
      <c r="F308" s="20" t="s">
        <v>559</v>
      </c>
      <c r="G308" s="168"/>
      <c r="H308" s="254">
        <f t="shared" si="10"/>
        <v>0</v>
      </c>
    </row>
    <row r="309" spans="1:8" x14ac:dyDescent="0.25">
      <c r="A309" s="197">
        <v>8</v>
      </c>
      <c r="B309" s="192">
        <v>153</v>
      </c>
      <c r="C309" s="171" t="str">
        <f>'Zał.1 Lista ob. bud. KOB'!B183</f>
        <v>Budynek magazynowy przy kominie H=260</v>
      </c>
      <c r="D309" s="7" t="s">
        <v>825</v>
      </c>
      <c r="E309" s="120"/>
      <c r="F309" s="20" t="s">
        <v>559</v>
      </c>
      <c r="G309" s="168"/>
      <c r="H309" s="254">
        <f t="shared" si="10"/>
        <v>0</v>
      </c>
    </row>
    <row r="310" spans="1:8" x14ac:dyDescent="0.25">
      <c r="A310" s="197">
        <v>9</v>
      </c>
      <c r="B310" s="192">
        <v>154</v>
      </c>
      <c r="C310" s="171" t="str">
        <f>'Zał.1 Lista ob. bud. KOB'!B184</f>
        <v>Wiata stalowa gospod. smarownicown.</v>
      </c>
      <c r="D310" s="7" t="s">
        <v>825</v>
      </c>
      <c r="E310" s="120"/>
      <c r="F310" s="20" t="s">
        <v>559</v>
      </c>
      <c r="G310" s="168"/>
      <c r="H310" s="254">
        <f t="shared" si="10"/>
        <v>0</v>
      </c>
    </row>
    <row r="311" spans="1:8" x14ac:dyDescent="0.25">
      <c r="A311" s="197">
        <v>10</v>
      </c>
      <c r="B311" s="192">
        <v>155</v>
      </c>
      <c r="C311" s="171" t="str">
        <f>'Zał.1 Lista ob. bud. KOB'!B185</f>
        <v>Komora zasuw (cz. budowlana)</v>
      </c>
      <c r="D311" s="7" t="s">
        <v>825</v>
      </c>
      <c r="E311" s="120"/>
      <c r="F311" s="20" t="s">
        <v>559</v>
      </c>
      <c r="G311" s="168"/>
      <c r="H311" s="254">
        <f t="shared" si="10"/>
        <v>0</v>
      </c>
    </row>
    <row r="312" spans="1:8" x14ac:dyDescent="0.25">
      <c r="A312" s="197">
        <v>11</v>
      </c>
      <c r="B312" s="192">
        <v>156</v>
      </c>
      <c r="C312" s="171" t="str">
        <f>'Zał.1 Lista ob. bud. KOB'!B186</f>
        <v>Komora zasuw II etapu</v>
      </c>
      <c r="D312" s="7" t="s">
        <v>825</v>
      </c>
      <c r="E312" s="120"/>
      <c r="F312" s="20" t="s">
        <v>559</v>
      </c>
      <c r="G312" s="168"/>
      <c r="H312" s="254">
        <f t="shared" si="10"/>
        <v>0</v>
      </c>
    </row>
    <row r="313" spans="1:8" x14ac:dyDescent="0.25">
      <c r="A313" s="197">
        <v>12</v>
      </c>
      <c r="B313" s="192">
        <v>165</v>
      </c>
      <c r="C313" s="171" t="str">
        <f>'Zał.1 Lista ob. bud. KOB'!B197</f>
        <v>Budynek przepompowni rzeki Nacyny</v>
      </c>
      <c r="D313" s="7" t="s">
        <v>825</v>
      </c>
      <c r="E313" s="120"/>
      <c r="F313" s="20" t="s">
        <v>559</v>
      </c>
      <c r="G313" s="168"/>
      <c r="H313" s="254">
        <f t="shared" si="10"/>
        <v>0</v>
      </c>
    </row>
    <row r="314" spans="1:8" x14ac:dyDescent="0.25">
      <c r="A314" s="197">
        <v>13</v>
      </c>
      <c r="B314" s="192">
        <v>166</v>
      </c>
      <c r="C314" s="171" t="str">
        <f>'Zał.1 Lista ob. bud. KOB'!B198</f>
        <v>Budynek rozdzielni 6kV Nacyna</v>
      </c>
      <c r="D314" s="7" t="s">
        <v>825</v>
      </c>
      <c r="E314" s="120"/>
      <c r="F314" s="20" t="s">
        <v>559</v>
      </c>
      <c r="G314" s="168"/>
      <c r="H314" s="254">
        <f t="shared" si="10"/>
        <v>0</v>
      </c>
    </row>
    <row r="315" spans="1:8" x14ac:dyDescent="0.25">
      <c r="A315" s="197">
        <v>14</v>
      </c>
      <c r="B315" s="192">
        <v>167</v>
      </c>
      <c r="C315" s="171" t="str">
        <f>'Zał.1 Lista ob. bud. KOB'!B199</f>
        <v>Budynek rozdzielni 20 kV Nacyna</v>
      </c>
      <c r="D315" s="7" t="s">
        <v>825</v>
      </c>
      <c r="E315" s="120"/>
      <c r="F315" s="20" t="s">
        <v>559</v>
      </c>
      <c r="G315" s="168"/>
      <c r="H315" s="254">
        <f t="shared" si="10"/>
        <v>0</v>
      </c>
    </row>
    <row r="316" spans="1:8" x14ac:dyDescent="0.25">
      <c r="A316" s="197">
        <v>15</v>
      </c>
      <c r="B316" s="192">
        <v>168</v>
      </c>
      <c r="C316" s="171" t="str">
        <f>'Zał.1 Lista ob. bud. KOB'!B200</f>
        <v>Budynek przepompowni melioracyjnej w Kuźni</v>
      </c>
      <c r="D316" s="7" t="s">
        <v>825</v>
      </c>
      <c r="E316" s="120"/>
      <c r="F316" s="20" t="s">
        <v>559</v>
      </c>
      <c r="G316" s="168"/>
      <c r="H316" s="254">
        <f t="shared" si="10"/>
        <v>0</v>
      </c>
    </row>
    <row r="317" spans="1:8" x14ac:dyDescent="0.25">
      <c r="A317" s="197">
        <v>16</v>
      </c>
      <c r="B317" s="192">
        <v>169</v>
      </c>
      <c r="C317" s="171" t="str">
        <f>'Zał.1 Lista ob. bud. KOB'!B201</f>
        <v>Budynek stacji trafo Rybnicka Kuźnia</v>
      </c>
      <c r="D317" s="7" t="s">
        <v>825</v>
      </c>
      <c r="E317" s="120"/>
      <c r="F317" s="20" t="s">
        <v>559</v>
      </c>
      <c r="G317" s="168"/>
      <c r="H317" s="254">
        <f t="shared" si="10"/>
        <v>0</v>
      </c>
    </row>
    <row r="318" spans="1:8" x14ac:dyDescent="0.25">
      <c r="A318" s="203">
        <v>17</v>
      </c>
      <c r="B318" s="192">
        <v>79</v>
      </c>
      <c r="C318" s="171" t="s">
        <v>638</v>
      </c>
      <c r="D318" s="34" t="s">
        <v>924</v>
      </c>
      <c r="E318" s="120"/>
      <c r="F318" s="20" t="s">
        <v>559</v>
      </c>
      <c r="G318" s="168"/>
      <c r="H318" s="254">
        <f t="shared" si="10"/>
        <v>0</v>
      </c>
    </row>
    <row r="319" spans="1:8" hidden="1" x14ac:dyDescent="0.25">
      <c r="A319" s="197">
        <v>22</v>
      </c>
      <c r="B319" s="192"/>
      <c r="C319" s="171"/>
      <c r="D319" s="13"/>
      <c r="E319" s="120"/>
      <c r="F319" s="20" t="s">
        <v>559</v>
      </c>
      <c r="G319" s="168"/>
      <c r="H319" s="254">
        <f t="shared" si="10"/>
        <v>0</v>
      </c>
    </row>
    <row r="320" spans="1:8" hidden="1" x14ac:dyDescent="0.25">
      <c r="A320" s="197">
        <v>23</v>
      </c>
      <c r="B320" s="192"/>
      <c r="C320" s="171"/>
      <c r="D320" s="13"/>
      <c r="E320" s="117"/>
      <c r="F320" s="20" t="s">
        <v>559</v>
      </c>
      <c r="G320" s="168"/>
      <c r="H320" s="254">
        <f t="shared" si="10"/>
        <v>0</v>
      </c>
    </row>
    <row r="321" spans="1:8" x14ac:dyDescent="0.25">
      <c r="A321" s="197">
        <v>18</v>
      </c>
      <c r="B321" s="192">
        <v>217</v>
      </c>
      <c r="C321" s="171" t="str">
        <f>'Zał.1 Lista ob. bud. KOB'!B252</f>
        <v>NC - Sterownia SRK SA1,</v>
      </c>
      <c r="D321" s="7" t="s">
        <v>825</v>
      </c>
      <c r="E321" s="117"/>
      <c r="F321" s="20" t="s">
        <v>559</v>
      </c>
      <c r="G321" s="168"/>
      <c r="H321" s="254">
        <f t="shared" si="10"/>
        <v>0</v>
      </c>
    </row>
    <row r="322" spans="1:8" x14ac:dyDescent="0.25">
      <c r="A322" s="197">
        <v>19</v>
      </c>
      <c r="B322" s="192">
        <v>218</v>
      </c>
      <c r="C322" s="171" t="str">
        <f>'Zał.1 Lista ob. bud. KOB'!B253</f>
        <v>NC - Sterownia SRK SA2</v>
      </c>
      <c r="D322" s="7" t="s">
        <v>825</v>
      </c>
      <c r="E322" s="120"/>
      <c r="F322" s="20" t="s">
        <v>559</v>
      </c>
      <c r="G322" s="168"/>
      <c r="H322" s="254">
        <f t="shared" si="10"/>
        <v>0</v>
      </c>
    </row>
    <row r="323" spans="1:8" x14ac:dyDescent="0.25">
      <c r="A323" s="197">
        <v>20</v>
      </c>
      <c r="B323" s="192">
        <v>265</v>
      </c>
      <c r="C323" s="171" t="str">
        <f>'Zał.1 Lista ob. bud. KOB'!B300</f>
        <v>Zbiornik wodoru, stanowisko tankowania wodoru</v>
      </c>
      <c r="D323" s="7" t="s">
        <v>825</v>
      </c>
      <c r="E323" s="120"/>
      <c r="F323" s="20" t="s">
        <v>559</v>
      </c>
      <c r="G323" s="168"/>
      <c r="H323" s="254">
        <f t="shared" si="10"/>
        <v>0</v>
      </c>
    </row>
    <row r="324" spans="1:8" x14ac:dyDescent="0.25">
      <c r="A324" s="197">
        <v>21</v>
      </c>
      <c r="B324" s="192">
        <v>248</v>
      </c>
      <c r="C324" s="171" t="str">
        <f>'Zał.1 Lista ob. bud. KOB'!B283</f>
        <v>Stacja energetyczna 110kV Rybnik Pośrednia</v>
      </c>
      <c r="D324" s="7" t="s">
        <v>825</v>
      </c>
      <c r="E324" s="120"/>
      <c r="F324" s="20" t="s">
        <v>559</v>
      </c>
      <c r="G324" s="168"/>
      <c r="H324" s="254">
        <f t="shared" si="10"/>
        <v>0</v>
      </c>
    </row>
    <row r="325" spans="1:8" x14ac:dyDescent="0.25">
      <c r="A325" s="197">
        <v>22</v>
      </c>
      <c r="B325" s="192">
        <v>249</v>
      </c>
      <c r="C325" s="171" t="str">
        <f>'Zał.1 Lista ob. bud. KOB'!B284</f>
        <v>Stacja energetyczna 110kV Rybnik  Strefa</v>
      </c>
      <c r="D325" s="7" t="s">
        <v>825</v>
      </c>
      <c r="E325" s="120"/>
      <c r="F325" s="20" t="s">
        <v>559</v>
      </c>
      <c r="G325" s="168"/>
      <c r="H325" s="254">
        <f t="shared" si="10"/>
        <v>0</v>
      </c>
    </row>
    <row r="326" spans="1:8" hidden="1" x14ac:dyDescent="0.25">
      <c r="A326" s="197">
        <v>29</v>
      </c>
      <c r="B326" s="192"/>
      <c r="C326" s="171" t="s">
        <v>607</v>
      </c>
      <c r="D326" s="7" t="s">
        <v>825</v>
      </c>
      <c r="E326" s="120"/>
      <c r="F326" s="20" t="s">
        <v>559</v>
      </c>
      <c r="G326" s="168"/>
      <c r="H326" s="254">
        <f t="shared" si="10"/>
        <v>0</v>
      </c>
    </row>
    <row r="327" spans="1:8" x14ac:dyDescent="0.25">
      <c r="A327" s="197">
        <v>23</v>
      </c>
      <c r="B327" s="190">
        <v>16</v>
      </c>
      <c r="C327" s="171" t="str">
        <f>'Zał.1 Lista ob. bud. KOB'!B35</f>
        <v>Budynek pompowni wysył. popiołu bl. 8</v>
      </c>
      <c r="D327" s="7" t="s">
        <v>825</v>
      </c>
      <c r="E327" s="120"/>
      <c r="F327" s="20" t="s">
        <v>559</v>
      </c>
      <c r="G327" s="168"/>
      <c r="H327" s="254">
        <f t="shared" si="10"/>
        <v>0</v>
      </c>
    </row>
    <row r="328" spans="1:8" x14ac:dyDescent="0.25">
      <c r="A328" s="197">
        <v>24</v>
      </c>
      <c r="B328" s="190">
        <v>25</v>
      </c>
      <c r="C328" s="171" t="str">
        <f>'Zał.1 Lista ob. bud. KOB'!B44</f>
        <v>Budynek rozdzielni elektrofiltru bl.8</v>
      </c>
      <c r="D328" s="7" t="s">
        <v>825</v>
      </c>
      <c r="E328" s="120"/>
      <c r="F328" s="20" t="s">
        <v>559</v>
      </c>
      <c r="G328" s="168"/>
      <c r="H328" s="254">
        <f t="shared" si="10"/>
        <v>0</v>
      </c>
    </row>
    <row r="329" spans="1:8" x14ac:dyDescent="0.25">
      <c r="A329" s="197">
        <v>25</v>
      </c>
      <c r="B329" s="192">
        <v>71</v>
      </c>
      <c r="C329" s="171" t="str">
        <f>'Zał.1 Lista ob. bud. KOB'!B96</f>
        <v>Osadnik piaskowy</v>
      </c>
      <c r="D329" s="7" t="s">
        <v>825</v>
      </c>
      <c r="E329" s="120"/>
      <c r="F329" s="20" t="s">
        <v>559</v>
      </c>
      <c r="G329" s="168"/>
      <c r="H329" s="254">
        <f t="shared" si="10"/>
        <v>0</v>
      </c>
    </row>
    <row r="330" spans="1:8" x14ac:dyDescent="0.25">
      <c r="A330" s="197">
        <v>26</v>
      </c>
      <c r="B330" s="190">
        <v>72</v>
      </c>
      <c r="C330" s="171" t="str">
        <f>'Zał.1 Lista ob. bud. KOB'!B97</f>
        <v>Budynek stacji wody chłodzącej</v>
      </c>
      <c r="D330" s="7" t="s">
        <v>825</v>
      </c>
      <c r="E330" s="120"/>
      <c r="F330" s="20" t="s">
        <v>559</v>
      </c>
      <c r="G330" s="168"/>
      <c r="H330" s="254">
        <f t="shared" si="10"/>
        <v>0</v>
      </c>
    </row>
    <row r="331" spans="1:8" x14ac:dyDescent="0.25">
      <c r="A331" s="197">
        <v>27</v>
      </c>
      <c r="B331" s="190">
        <v>73</v>
      </c>
      <c r="C331" s="171" t="str">
        <f>'Zał.1 Lista ob. bud. KOB'!B98</f>
        <v>Skladowisko osadów nr 1</v>
      </c>
      <c r="D331" s="7" t="s">
        <v>825</v>
      </c>
      <c r="E331" s="120"/>
      <c r="F331" s="20" t="s">
        <v>559</v>
      </c>
      <c r="G331" s="168"/>
      <c r="H331" s="254">
        <f t="shared" si="10"/>
        <v>0</v>
      </c>
    </row>
    <row r="332" spans="1:8" x14ac:dyDescent="0.25">
      <c r="A332" s="197">
        <v>28</v>
      </c>
      <c r="B332" s="190">
        <v>74</v>
      </c>
      <c r="C332" s="171" t="str">
        <f>'Zał.1 Lista ob. bud. KOB'!B99</f>
        <v>Osadnik wstępny - I stopnia po pompowni KO I</v>
      </c>
      <c r="D332" s="7" t="s">
        <v>825</v>
      </c>
      <c r="E332" s="120"/>
      <c r="F332" s="20" t="s">
        <v>559</v>
      </c>
      <c r="G332" s="168"/>
      <c r="H332" s="254">
        <f t="shared" si="10"/>
        <v>0</v>
      </c>
    </row>
    <row r="333" spans="1:8" x14ac:dyDescent="0.25">
      <c r="A333" s="197">
        <v>29</v>
      </c>
      <c r="B333" s="190">
        <v>75</v>
      </c>
      <c r="C333" s="171" t="str">
        <f>'Zał.1 Lista ob. bud. KOB'!B100</f>
        <v>Pompownia ścieków centralna obiekt. 07 za jez</v>
      </c>
      <c r="D333" s="7" t="s">
        <v>825</v>
      </c>
      <c r="E333" s="120"/>
      <c r="F333" s="20" t="s">
        <v>559</v>
      </c>
      <c r="G333" s="168"/>
      <c r="H333" s="254">
        <f t="shared" si="10"/>
        <v>0</v>
      </c>
    </row>
    <row r="334" spans="1:8" x14ac:dyDescent="0.25">
      <c r="A334" s="197">
        <v>30</v>
      </c>
      <c r="B334" s="190">
        <v>76</v>
      </c>
      <c r="C334" s="171" t="str">
        <f>'Zał.1 Lista ob. bud. KOB'!B101</f>
        <v>Pompownia osadów-budynek socjalny</v>
      </c>
      <c r="D334" s="7" t="s">
        <v>825</v>
      </c>
      <c r="E334" s="120"/>
      <c r="F334" s="20" t="s">
        <v>559</v>
      </c>
      <c r="G334" s="168"/>
      <c r="H334" s="254">
        <f t="shared" si="10"/>
        <v>0</v>
      </c>
    </row>
    <row r="335" spans="1:8" x14ac:dyDescent="0.25">
      <c r="A335" s="197">
        <v>31</v>
      </c>
      <c r="B335" s="190">
        <v>77</v>
      </c>
      <c r="C335" s="171" t="str">
        <f>'Zał.1 Lista ob. bud. KOB'!B102</f>
        <v>Pompownia KO I i KO II</v>
      </c>
      <c r="D335" s="7" t="s">
        <v>825</v>
      </c>
      <c r="E335" s="120"/>
      <c r="F335" s="20" t="s">
        <v>559</v>
      </c>
      <c r="G335" s="168"/>
      <c r="H335" s="254">
        <f t="shared" si="10"/>
        <v>0</v>
      </c>
    </row>
    <row r="336" spans="1:8" ht="17.25" thickBot="1" x14ac:dyDescent="0.3">
      <c r="A336" s="197">
        <v>32</v>
      </c>
      <c r="B336" s="190">
        <v>78</v>
      </c>
      <c r="C336" s="171" t="str">
        <f>'Zał.1 Lista ob. bud. KOB'!B103</f>
        <v>Osadnik ścieków przemysłowo-opadowych 2 stopnia</v>
      </c>
      <c r="D336" s="7" t="s">
        <v>825</v>
      </c>
      <c r="E336" s="120"/>
      <c r="F336" s="20" t="s">
        <v>559</v>
      </c>
      <c r="G336" s="168"/>
      <c r="H336" s="254">
        <f t="shared" si="10"/>
        <v>0</v>
      </c>
    </row>
    <row r="337" spans="1:8" ht="17.25" thickBot="1" x14ac:dyDescent="0.3">
      <c r="A337" s="52"/>
      <c r="B337" s="53"/>
      <c r="C337" s="53"/>
      <c r="D337" s="54" t="s">
        <v>890</v>
      </c>
      <c r="E337" s="238">
        <f>SUM(E301:E336)</f>
        <v>0</v>
      </c>
      <c r="F337" s="239"/>
      <c r="G337" s="239"/>
      <c r="H337" s="237">
        <f>SUM(H301:H336)</f>
        <v>0</v>
      </c>
    </row>
    <row r="338" spans="1:8" ht="18.75" thickBot="1" x14ac:dyDescent="0.3">
      <c r="A338" s="319" t="s">
        <v>608</v>
      </c>
      <c r="B338" s="328"/>
      <c r="C338" s="328"/>
      <c r="D338" s="328"/>
      <c r="E338" s="328"/>
      <c r="F338" s="328"/>
      <c r="G338" s="328"/>
      <c r="H338" s="329"/>
    </row>
    <row r="339" spans="1:8" ht="99.75" thickBot="1" x14ac:dyDescent="0.3">
      <c r="A339" s="43" t="s">
        <v>403</v>
      </c>
      <c r="B339" s="44" t="s">
        <v>594</v>
      </c>
      <c r="C339" s="44" t="s">
        <v>595</v>
      </c>
      <c r="D339" s="45" t="s">
        <v>923</v>
      </c>
      <c r="E339" s="46" t="s">
        <v>823</v>
      </c>
      <c r="F339" s="47" t="s">
        <v>832</v>
      </c>
      <c r="G339" s="46" t="s">
        <v>823</v>
      </c>
      <c r="H339" s="48" t="s">
        <v>828</v>
      </c>
    </row>
    <row r="340" spans="1:8" ht="17.25" thickBot="1" x14ac:dyDescent="0.3">
      <c r="A340" s="43">
        <v>1</v>
      </c>
      <c r="B340" s="44">
        <v>2</v>
      </c>
      <c r="C340" s="44">
        <v>3</v>
      </c>
      <c r="D340" s="45">
        <v>4</v>
      </c>
      <c r="E340" s="46">
        <v>5</v>
      </c>
      <c r="F340" s="47">
        <v>6</v>
      </c>
      <c r="G340" s="46">
        <v>7</v>
      </c>
      <c r="H340" s="48">
        <v>8</v>
      </c>
    </row>
    <row r="341" spans="1:8" x14ac:dyDescent="0.25">
      <c r="A341" s="204">
        <v>1</v>
      </c>
      <c r="B341" s="205">
        <v>1</v>
      </c>
      <c r="C341" s="206" t="s">
        <v>557</v>
      </c>
      <c r="D341" s="55" t="s">
        <v>924</v>
      </c>
      <c r="E341" s="135"/>
      <c r="F341" s="20" t="s">
        <v>559</v>
      </c>
      <c r="G341" s="165"/>
      <c r="H341" s="254">
        <f t="shared" ref="H341:H370" si="11">E341*2</f>
        <v>0</v>
      </c>
    </row>
    <row r="342" spans="1:8" hidden="1" x14ac:dyDescent="0.25">
      <c r="A342" s="197"/>
      <c r="B342" s="190"/>
      <c r="C342" s="171"/>
      <c r="D342" s="13"/>
      <c r="E342" s="135"/>
      <c r="F342" s="20" t="s">
        <v>559</v>
      </c>
      <c r="G342" s="165"/>
      <c r="H342" s="254">
        <f t="shared" si="11"/>
        <v>0</v>
      </c>
    </row>
    <row r="343" spans="1:8" hidden="1" x14ac:dyDescent="0.25">
      <c r="A343" s="197"/>
      <c r="B343" s="190"/>
      <c r="C343" s="171"/>
      <c r="D343" s="13"/>
      <c r="E343" s="135"/>
      <c r="F343" s="20" t="s">
        <v>559</v>
      </c>
      <c r="G343" s="165"/>
      <c r="H343" s="254">
        <f t="shared" si="11"/>
        <v>0</v>
      </c>
    </row>
    <row r="344" spans="1:8" hidden="1" x14ac:dyDescent="0.25">
      <c r="A344" s="197"/>
      <c r="B344" s="190"/>
      <c r="C344" s="171"/>
      <c r="D344" s="13"/>
      <c r="E344" s="135"/>
      <c r="F344" s="20" t="s">
        <v>559</v>
      </c>
      <c r="G344" s="165"/>
      <c r="H344" s="254">
        <f t="shared" si="11"/>
        <v>0</v>
      </c>
    </row>
    <row r="345" spans="1:8" hidden="1" x14ac:dyDescent="0.3">
      <c r="A345" s="207"/>
      <c r="B345" s="207"/>
      <c r="C345" s="207"/>
      <c r="E345" s="135"/>
      <c r="F345" s="20" t="s">
        <v>559</v>
      </c>
      <c r="G345" s="165"/>
      <c r="H345" s="254">
        <f t="shared" si="11"/>
        <v>0</v>
      </c>
    </row>
    <row r="346" spans="1:8" hidden="1" x14ac:dyDescent="0.3">
      <c r="A346" s="207"/>
      <c r="B346" s="207"/>
      <c r="C346" s="207"/>
      <c r="E346" s="135"/>
      <c r="F346" s="20" t="s">
        <v>559</v>
      </c>
      <c r="G346" s="165"/>
      <c r="H346" s="254">
        <f t="shared" si="11"/>
        <v>0</v>
      </c>
    </row>
    <row r="347" spans="1:8" hidden="1" x14ac:dyDescent="0.3">
      <c r="A347" s="207"/>
      <c r="B347" s="207"/>
      <c r="C347" s="207"/>
      <c r="E347" s="135"/>
      <c r="F347" s="20" t="s">
        <v>559</v>
      </c>
      <c r="G347" s="165"/>
      <c r="H347" s="254">
        <f t="shared" si="11"/>
        <v>0</v>
      </c>
    </row>
    <row r="348" spans="1:8" hidden="1" x14ac:dyDescent="0.3">
      <c r="A348" s="207"/>
      <c r="B348" s="207"/>
      <c r="C348" s="207"/>
      <c r="E348" s="135"/>
      <c r="F348" s="20" t="s">
        <v>559</v>
      </c>
      <c r="G348" s="165"/>
      <c r="H348" s="254">
        <f t="shared" si="11"/>
        <v>0</v>
      </c>
    </row>
    <row r="349" spans="1:8" hidden="1" x14ac:dyDescent="0.3">
      <c r="A349" s="207"/>
      <c r="B349" s="207"/>
      <c r="C349" s="207"/>
      <c r="E349" s="135"/>
      <c r="F349" s="20" t="s">
        <v>559</v>
      </c>
      <c r="G349" s="165"/>
      <c r="H349" s="254">
        <f t="shared" si="11"/>
        <v>0</v>
      </c>
    </row>
    <row r="350" spans="1:8" hidden="1" x14ac:dyDescent="0.3">
      <c r="A350" s="207"/>
      <c r="B350" s="207"/>
      <c r="C350" s="207"/>
      <c r="E350" s="135"/>
      <c r="F350" s="20" t="s">
        <v>559</v>
      </c>
      <c r="G350" s="165"/>
      <c r="H350" s="254">
        <f t="shared" si="11"/>
        <v>0</v>
      </c>
    </row>
    <row r="351" spans="1:8" hidden="1" x14ac:dyDescent="0.3">
      <c r="A351" s="207"/>
      <c r="B351" s="207"/>
      <c r="C351" s="207"/>
      <c r="E351" s="135"/>
      <c r="F351" s="20" t="s">
        <v>559</v>
      </c>
      <c r="G351" s="165"/>
      <c r="H351" s="254">
        <f t="shared" si="11"/>
        <v>0</v>
      </c>
    </row>
    <row r="352" spans="1:8" hidden="1" x14ac:dyDescent="0.3">
      <c r="A352" s="207"/>
      <c r="B352" s="207"/>
      <c r="C352" s="207"/>
      <c r="E352" s="135"/>
      <c r="F352" s="20" t="s">
        <v>559</v>
      </c>
      <c r="G352" s="165"/>
      <c r="H352" s="254">
        <f t="shared" si="11"/>
        <v>0</v>
      </c>
    </row>
    <row r="353" spans="1:8" hidden="1" x14ac:dyDescent="0.3">
      <c r="A353" s="207"/>
      <c r="B353" s="207"/>
      <c r="C353" s="207"/>
      <c r="E353" s="135"/>
      <c r="F353" s="20" t="s">
        <v>559</v>
      </c>
      <c r="G353" s="165"/>
      <c r="H353" s="254">
        <f t="shared" si="11"/>
        <v>0</v>
      </c>
    </row>
    <row r="354" spans="1:8" hidden="1" x14ac:dyDescent="0.3">
      <c r="A354" s="207"/>
      <c r="B354" s="207"/>
      <c r="C354" s="207"/>
      <c r="E354" s="135"/>
      <c r="F354" s="20" t="s">
        <v>559</v>
      </c>
      <c r="G354" s="165"/>
      <c r="H354" s="254">
        <f t="shared" si="11"/>
        <v>0</v>
      </c>
    </row>
    <row r="355" spans="1:8" hidden="1" x14ac:dyDescent="0.3">
      <c r="A355" s="207"/>
      <c r="B355" s="207"/>
      <c r="C355" s="207"/>
      <c r="E355" s="135"/>
      <c r="F355" s="20" t="s">
        <v>559</v>
      </c>
      <c r="G355" s="165"/>
      <c r="H355" s="254">
        <f t="shared" si="11"/>
        <v>0</v>
      </c>
    </row>
    <row r="356" spans="1:8" hidden="1" x14ac:dyDescent="0.25">
      <c r="A356" s="197"/>
      <c r="B356" s="190"/>
      <c r="C356" s="171"/>
      <c r="D356" s="13"/>
      <c r="E356" s="135"/>
      <c r="F356" s="20" t="s">
        <v>559</v>
      </c>
      <c r="G356" s="165"/>
      <c r="H356" s="254">
        <f t="shared" si="11"/>
        <v>0</v>
      </c>
    </row>
    <row r="357" spans="1:8" hidden="1" x14ac:dyDescent="0.25">
      <c r="A357" s="197"/>
      <c r="B357" s="190"/>
      <c r="C357" s="171"/>
      <c r="D357" s="13"/>
      <c r="E357" s="135"/>
      <c r="F357" s="20" t="s">
        <v>559</v>
      </c>
      <c r="G357" s="165"/>
      <c r="H357" s="254">
        <f t="shared" si="11"/>
        <v>0</v>
      </c>
    </row>
    <row r="358" spans="1:8" x14ac:dyDescent="0.25">
      <c r="A358" s="197">
        <v>2</v>
      </c>
      <c r="B358" s="190">
        <v>93</v>
      </c>
      <c r="C358" s="171" t="s">
        <v>653</v>
      </c>
      <c r="D358" s="7" t="s">
        <v>825</v>
      </c>
      <c r="E358" s="135"/>
      <c r="F358" s="20" t="s">
        <v>559</v>
      </c>
      <c r="G358" s="165"/>
      <c r="H358" s="254">
        <f t="shared" si="11"/>
        <v>0</v>
      </c>
    </row>
    <row r="359" spans="1:8" hidden="1" x14ac:dyDescent="0.25">
      <c r="A359" s="197">
        <v>19</v>
      </c>
      <c r="B359" s="190"/>
      <c r="C359" s="171"/>
      <c r="D359" s="13"/>
      <c r="E359" s="135"/>
      <c r="F359" s="20" t="s">
        <v>559</v>
      </c>
      <c r="G359" s="165"/>
      <c r="H359" s="254">
        <f t="shared" si="11"/>
        <v>0</v>
      </c>
    </row>
    <row r="360" spans="1:8" hidden="1" x14ac:dyDescent="0.25">
      <c r="A360" s="197">
        <v>20</v>
      </c>
      <c r="B360" s="190"/>
      <c r="C360" s="171"/>
      <c r="D360" s="13"/>
      <c r="E360" s="135"/>
      <c r="F360" s="20" t="s">
        <v>559</v>
      </c>
      <c r="G360" s="165"/>
      <c r="H360" s="254">
        <f t="shared" si="11"/>
        <v>0</v>
      </c>
    </row>
    <row r="361" spans="1:8" x14ac:dyDescent="0.25">
      <c r="A361" s="197">
        <v>3</v>
      </c>
      <c r="B361" s="190">
        <v>94</v>
      </c>
      <c r="C361" s="171" t="str">
        <f>'Zał.1 Lista ob. bud. KOB'!B124</f>
        <v>Zbiorniki oleju transformatorowego ZOT 0-5 6x50m3</v>
      </c>
      <c r="D361" s="7" t="s">
        <v>825</v>
      </c>
      <c r="E361" s="135"/>
      <c r="F361" s="20" t="s">
        <v>559</v>
      </c>
      <c r="G361" s="165"/>
      <c r="H361" s="254">
        <f t="shared" si="11"/>
        <v>0</v>
      </c>
    </row>
    <row r="362" spans="1:8" x14ac:dyDescent="0.25">
      <c r="A362" s="197">
        <v>4</v>
      </c>
      <c r="B362" s="190">
        <v>95</v>
      </c>
      <c r="C362" s="171" t="str">
        <f>'Zał.1 Lista ob. bud. KOB'!B125</f>
        <v>Zbiornik mazutu naziemny nr 1 V=1000 m3</v>
      </c>
      <c r="D362" s="7" t="s">
        <v>825</v>
      </c>
      <c r="E362" s="135"/>
      <c r="F362" s="20" t="s">
        <v>559</v>
      </c>
      <c r="G362" s="165"/>
      <c r="H362" s="254">
        <f t="shared" si="11"/>
        <v>0</v>
      </c>
    </row>
    <row r="363" spans="1:8" x14ac:dyDescent="0.25">
      <c r="A363" s="197">
        <v>5</v>
      </c>
      <c r="B363" s="190">
        <v>96</v>
      </c>
      <c r="C363" s="171" t="str">
        <f>'Zał.1 Lista ob. bud. KOB'!B126</f>
        <v>Zbiornik mazutu naziemny nr 2 V=1000 m3</v>
      </c>
      <c r="D363" s="7" t="s">
        <v>825</v>
      </c>
      <c r="E363" s="135"/>
      <c r="F363" s="20" t="s">
        <v>559</v>
      </c>
      <c r="G363" s="165"/>
      <c r="H363" s="254">
        <f t="shared" si="11"/>
        <v>0</v>
      </c>
    </row>
    <row r="364" spans="1:8" x14ac:dyDescent="0.25">
      <c r="A364" s="197">
        <v>6</v>
      </c>
      <c r="B364" s="190">
        <v>97</v>
      </c>
      <c r="C364" s="171" t="str">
        <f>'Zał.1 Lista ob. bud. KOB'!B127</f>
        <v>Zbiornik mazutu naziemny V 2000 m3</v>
      </c>
      <c r="D364" s="7" t="s">
        <v>825</v>
      </c>
      <c r="E364" s="135"/>
      <c r="F364" s="20" t="s">
        <v>559</v>
      </c>
      <c r="G364" s="165"/>
      <c r="H364" s="254">
        <f t="shared" si="11"/>
        <v>0</v>
      </c>
    </row>
    <row r="365" spans="1:8" x14ac:dyDescent="0.25">
      <c r="A365" s="197">
        <v>7</v>
      </c>
      <c r="B365" s="190">
        <v>98</v>
      </c>
      <c r="C365" s="171" t="str">
        <f>'Zał.1 Lista ob. bud. KOB'!B128</f>
        <v>Misy parku zbiorników oleju ZOM</v>
      </c>
      <c r="D365" s="7" t="s">
        <v>825</v>
      </c>
      <c r="E365" s="135"/>
      <c r="F365" s="20" t="s">
        <v>559</v>
      </c>
      <c r="G365" s="165"/>
      <c r="H365" s="254">
        <f t="shared" si="11"/>
        <v>0</v>
      </c>
    </row>
    <row r="366" spans="1:8" x14ac:dyDescent="0.25">
      <c r="A366" s="197">
        <v>8</v>
      </c>
      <c r="B366" s="190">
        <v>181</v>
      </c>
      <c r="C366" s="171" t="str">
        <f>'Zał.1 Lista ob. bud. KOB'!B214</f>
        <v>Zbiornik żelbetowy podziemny w rejonie gospodarki olejowej</v>
      </c>
      <c r="D366" s="7" t="s">
        <v>825</v>
      </c>
      <c r="E366" s="135"/>
      <c r="F366" s="20" t="s">
        <v>559</v>
      </c>
      <c r="G366" s="165"/>
      <c r="H366" s="254">
        <f t="shared" si="11"/>
        <v>0</v>
      </c>
    </row>
    <row r="367" spans="1:8" x14ac:dyDescent="0.25">
      <c r="A367" s="197">
        <v>9</v>
      </c>
      <c r="B367" s="190">
        <v>204</v>
      </c>
      <c r="C367" s="171" t="str">
        <f>'Zał.1 Lista ob. bud. KOB'!B239</f>
        <v>Budynek załadunku biomasy(śruty)na taśmociąg T15</v>
      </c>
      <c r="D367" s="7" t="s">
        <v>825</v>
      </c>
      <c r="E367" s="135"/>
      <c r="F367" s="20" t="s">
        <v>559</v>
      </c>
      <c r="G367" s="165"/>
      <c r="H367" s="254">
        <f t="shared" si="11"/>
        <v>0</v>
      </c>
    </row>
    <row r="368" spans="1:8" x14ac:dyDescent="0.25">
      <c r="A368" s="197">
        <v>10</v>
      </c>
      <c r="B368" s="190">
        <v>205</v>
      </c>
      <c r="C368" s="171" t="str">
        <f>'Zał.1 Lista ob. bud. KOB'!B240</f>
        <v>Budynek stacji rozładunkowej  biomasy</v>
      </c>
      <c r="D368" s="7" t="s">
        <v>825</v>
      </c>
      <c r="E368" s="135"/>
      <c r="F368" s="20" t="s">
        <v>559</v>
      </c>
      <c r="G368" s="165"/>
      <c r="H368" s="254">
        <f t="shared" si="11"/>
        <v>0</v>
      </c>
    </row>
    <row r="369" spans="1:8" ht="17.25" thickBot="1" x14ac:dyDescent="0.3">
      <c r="A369" s="197">
        <v>11</v>
      </c>
      <c r="B369" s="190">
        <v>70</v>
      </c>
      <c r="C369" s="171" t="str">
        <f>'Zał.1 Lista ob. bud. KOB'!B95</f>
        <v>Budynek stacji regentów (Budynek cyberbezpieczeństwa)</v>
      </c>
      <c r="D369" s="7" t="s">
        <v>825</v>
      </c>
      <c r="E369" s="135"/>
      <c r="F369" s="20" t="s">
        <v>559</v>
      </c>
      <c r="G369" s="165"/>
      <c r="H369" s="254">
        <f t="shared" si="11"/>
        <v>0</v>
      </c>
    </row>
    <row r="370" spans="1:8" ht="17.25" hidden="1" thickBot="1" x14ac:dyDescent="0.3">
      <c r="A370" s="16"/>
      <c r="B370" s="31"/>
      <c r="C370" s="49" t="s">
        <v>609</v>
      </c>
      <c r="D370" s="49"/>
      <c r="E370" s="136"/>
      <c r="F370" s="49"/>
      <c r="G370" s="136"/>
      <c r="H370" s="182">
        <f t="shared" si="11"/>
        <v>0</v>
      </c>
    </row>
    <row r="371" spans="1:8" ht="17.25" thickBot="1" x14ac:dyDescent="0.3">
      <c r="A371" s="52"/>
      <c r="B371" s="53"/>
      <c r="C371" s="53"/>
      <c r="D371" s="54" t="s">
        <v>890</v>
      </c>
      <c r="E371" s="238">
        <f>SUM(E341:E370)</f>
        <v>0</v>
      </c>
      <c r="F371" s="239"/>
      <c r="G371" s="239"/>
      <c r="H371" s="237">
        <f>SUM(H341:H370)</f>
        <v>0</v>
      </c>
    </row>
    <row r="372" spans="1:8" ht="18.75" thickBot="1" x14ac:dyDescent="0.3">
      <c r="A372" s="319" t="s">
        <v>836</v>
      </c>
      <c r="B372" s="320"/>
      <c r="C372" s="320"/>
      <c r="D372" s="320"/>
      <c r="E372" s="320"/>
      <c r="F372" s="320"/>
      <c r="G372" s="320"/>
      <c r="H372" s="321"/>
    </row>
    <row r="373" spans="1:8" ht="99.75" thickBot="1" x14ac:dyDescent="0.3">
      <c r="A373" s="43" t="s">
        <v>403</v>
      </c>
      <c r="B373" s="44" t="s">
        <v>594</v>
      </c>
      <c r="C373" s="44" t="s">
        <v>595</v>
      </c>
      <c r="D373" s="45" t="s">
        <v>824</v>
      </c>
      <c r="E373" s="46" t="s">
        <v>823</v>
      </c>
      <c r="F373" s="47" t="s">
        <v>832</v>
      </c>
      <c r="G373" s="46" t="s">
        <v>823</v>
      </c>
      <c r="H373" s="48" t="s">
        <v>828</v>
      </c>
    </row>
    <row r="374" spans="1:8" ht="17.25" thickBot="1" x14ac:dyDescent="0.3">
      <c r="A374" s="43">
        <v>1</v>
      </c>
      <c r="B374" s="44">
        <v>2</v>
      </c>
      <c r="C374" s="44">
        <v>3</v>
      </c>
      <c r="D374" s="45">
        <v>4</v>
      </c>
      <c r="E374" s="46">
        <v>5</v>
      </c>
      <c r="F374" s="47">
        <v>6</v>
      </c>
      <c r="G374" s="46">
        <v>7</v>
      </c>
      <c r="H374" s="46">
        <v>7</v>
      </c>
    </row>
    <row r="375" spans="1:8" ht="15" customHeight="1" x14ac:dyDescent="0.25">
      <c r="A375" s="195">
        <v>1</v>
      </c>
      <c r="B375" s="196">
        <v>54</v>
      </c>
      <c r="C375" s="176" t="str">
        <f>'Zał.1 Lista ob. bud. KOB'!B79</f>
        <v>Budynek centralnej pompowni II etap</v>
      </c>
      <c r="D375" s="7" t="s">
        <v>825</v>
      </c>
      <c r="E375" s="137"/>
      <c r="F375" s="20" t="s">
        <v>559</v>
      </c>
      <c r="G375" s="164"/>
      <c r="H375" s="254">
        <f t="shared" ref="H375:H398" si="12">E375*2</f>
        <v>0</v>
      </c>
    </row>
    <row r="376" spans="1:8" x14ac:dyDescent="0.25">
      <c r="A376" s="197">
        <v>2</v>
      </c>
      <c r="B376" s="190">
        <v>64</v>
      </c>
      <c r="C376" s="170" t="str">
        <f>'Zał.1 Lista ob. bud. KOB'!B89</f>
        <v>Budynek dekarbonizacji (akt Stacja</v>
      </c>
      <c r="D376" s="7" t="s">
        <v>825</v>
      </c>
      <c r="E376" s="135"/>
      <c r="F376" s="20" t="s">
        <v>559</v>
      </c>
      <c r="G376" s="165"/>
      <c r="H376" s="254">
        <f t="shared" si="12"/>
        <v>0</v>
      </c>
    </row>
    <row r="377" spans="1:8" x14ac:dyDescent="0.25">
      <c r="A377" s="197">
        <v>3</v>
      </c>
      <c r="B377" s="190">
        <v>65</v>
      </c>
      <c r="C377" s="170" t="str">
        <f>'Zał.1 Lista ob. bud. KOB'!B90</f>
        <v>Akcelator nr 1 i 2 przy budynku dekarbonizacji</v>
      </c>
      <c r="D377" s="7" t="s">
        <v>825</v>
      </c>
      <c r="E377" s="135"/>
      <c r="F377" s="20" t="s">
        <v>559</v>
      </c>
      <c r="G377" s="165"/>
      <c r="H377" s="254">
        <f t="shared" si="12"/>
        <v>0</v>
      </c>
    </row>
    <row r="378" spans="1:8" ht="16.5" hidden="1" customHeight="1" x14ac:dyDescent="0.25">
      <c r="A378" s="197"/>
      <c r="B378" s="190"/>
      <c r="C378" s="170"/>
      <c r="D378" s="7" t="s">
        <v>825</v>
      </c>
      <c r="E378" s="138"/>
      <c r="F378" s="20" t="s">
        <v>559</v>
      </c>
      <c r="G378" s="165"/>
      <c r="H378" s="254">
        <f t="shared" si="12"/>
        <v>0</v>
      </c>
    </row>
    <row r="379" spans="1:8" x14ac:dyDescent="0.25">
      <c r="A379" s="197">
        <v>4</v>
      </c>
      <c r="B379" s="190">
        <v>66</v>
      </c>
      <c r="C379" s="170" t="str">
        <f>'Zał.1 Lista ob. bud. KOB'!B91</f>
        <v>Budynek pompowni PH</v>
      </c>
      <c r="D379" s="7" t="s">
        <v>825</v>
      </c>
      <c r="E379" s="135"/>
      <c r="F379" s="20" t="s">
        <v>559</v>
      </c>
      <c r="G379" s="165"/>
      <c r="H379" s="254">
        <f t="shared" si="12"/>
        <v>0</v>
      </c>
    </row>
    <row r="380" spans="1:8" x14ac:dyDescent="0.25">
      <c r="A380" s="197">
        <v>5</v>
      </c>
      <c r="B380" s="190">
        <v>67</v>
      </c>
      <c r="C380" s="170" t="str">
        <f>'Zał.1 Lista ob. bud. KOB'!B92</f>
        <v>Zbiorniki przy budynku pompowni PH</v>
      </c>
      <c r="D380" s="7" t="s">
        <v>825</v>
      </c>
      <c r="E380" s="135"/>
      <c r="F380" s="20" t="s">
        <v>559</v>
      </c>
      <c r="G380" s="165"/>
      <c r="H380" s="254">
        <f t="shared" si="12"/>
        <v>0</v>
      </c>
    </row>
    <row r="381" spans="1:8" x14ac:dyDescent="0.25">
      <c r="A381" s="197">
        <v>6</v>
      </c>
      <c r="B381" s="190">
        <v>68</v>
      </c>
      <c r="C381" s="170" t="str">
        <f>'Zał.1 Lista ob. bud. KOB'!B93</f>
        <v>Przepompownia ściekow sanitarnych I etap</v>
      </c>
      <c r="D381" s="7" t="s">
        <v>825</v>
      </c>
      <c r="E381" s="135"/>
      <c r="F381" s="20" t="s">
        <v>559</v>
      </c>
      <c r="G381" s="165"/>
      <c r="H381" s="254">
        <f t="shared" si="12"/>
        <v>0</v>
      </c>
    </row>
    <row r="382" spans="1:8" x14ac:dyDescent="0.25">
      <c r="A382" s="197">
        <v>7</v>
      </c>
      <c r="B382" s="190">
        <v>69</v>
      </c>
      <c r="C382" s="170" t="str">
        <f>'Zał.1 Lista ob. bud. KOB'!B94</f>
        <v>Przepompownia ściekow sanitarnych przy chłodni</v>
      </c>
      <c r="D382" s="7" t="s">
        <v>825</v>
      </c>
      <c r="E382" s="135"/>
      <c r="F382" s="20" t="s">
        <v>559</v>
      </c>
      <c r="G382" s="165"/>
      <c r="H382" s="254">
        <f t="shared" si="12"/>
        <v>0</v>
      </c>
    </row>
    <row r="383" spans="1:8" x14ac:dyDescent="0.25">
      <c r="A383" s="197">
        <v>8</v>
      </c>
      <c r="B383" s="190">
        <v>186</v>
      </c>
      <c r="C383" s="170" t="str">
        <f>'Zał.1 Lista ob. bud. KOB'!B220</f>
        <v>Budynek filtrów (Stacja przygotowania wody)</v>
      </c>
      <c r="D383" s="7" t="s">
        <v>825</v>
      </c>
      <c r="E383" s="135"/>
      <c r="F383" s="20" t="s">
        <v>559</v>
      </c>
      <c r="G383" s="165"/>
      <c r="H383" s="254">
        <f t="shared" si="12"/>
        <v>0</v>
      </c>
    </row>
    <row r="384" spans="1:8" x14ac:dyDescent="0.25">
      <c r="A384" s="197">
        <v>9</v>
      </c>
      <c r="B384" s="190">
        <v>170</v>
      </c>
      <c r="C384" s="170" t="str">
        <f>'Zał.1 Lista ob. bud. KOB'!B202</f>
        <v>SUW – Budynek stacji uzdatniania wody</v>
      </c>
      <c r="D384" s="7" t="s">
        <v>825</v>
      </c>
      <c r="E384" s="135"/>
      <c r="F384" s="20" t="s">
        <v>559</v>
      </c>
      <c r="G384" s="165"/>
      <c r="H384" s="254">
        <f t="shared" si="12"/>
        <v>0</v>
      </c>
    </row>
    <row r="385" spans="1:8" x14ac:dyDescent="0.25">
      <c r="A385" s="197">
        <v>10</v>
      </c>
      <c r="B385" s="190">
        <v>171</v>
      </c>
      <c r="C385" s="170" t="str">
        <f>'Zał.1 Lista ob. bud. KOB'!B203</f>
        <v>Zbiorniki wody zapasowej - 1</v>
      </c>
      <c r="D385" s="7" t="s">
        <v>825</v>
      </c>
      <c r="E385" s="135"/>
      <c r="F385" s="20" t="s">
        <v>559</v>
      </c>
      <c r="G385" s="165"/>
      <c r="H385" s="254">
        <f t="shared" si="12"/>
        <v>0</v>
      </c>
    </row>
    <row r="386" spans="1:8" x14ac:dyDescent="0.25">
      <c r="A386" s="197">
        <v>11</v>
      </c>
      <c r="B386" s="190">
        <v>172</v>
      </c>
      <c r="C386" s="170" t="str">
        <f>'Zał.1 Lista ob. bud. KOB'!B204</f>
        <v>Zbiorniki wody zapasowej - 2</v>
      </c>
      <c r="D386" s="7" t="s">
        <v>825</v>
      </c>
      <c r="E386" s="135"/>
      <c r="F386" s="20" t="s">
        <v>559</v>
      </c>
      <c r="G386" s="165"/>
      <c r="H386" s="254">
        <f t="shared" si="12"/>
        <v>0</v>
      </c>
    </row>
    <row r="387" spans="1:8" x14ac:dyDescent="0.25">
      <c r="A387" s="197">
        <v>12</v>
      </c>
      <c r="B387" s="190">
        <v>173</v>
      </c>
      <c r="C387" s="170" t="str">
        <f>'Zał.1 Lista ob. bud. KOB'!B205</f>
        <v>SUW – Komora zasuw</v>
      </c>
      <c r="D387" s="7" t="s">
        <v>825</v>
      </c>
      <c r="E387" s="135"/>
      <c r="F387" s="20" t="s">
        <v>559</v>
      </c>
      <c r="G387" s="165"/>
      <c r="H387" s="254">
        <f t="shared" si="12"/>
        <v>0</v>
      </c>
    </row>
    <row r="388" spans="1:8" x14ac:dyDescent="0.25">
      <c r="A388" s="197">
        <v>13</v>
      </c>
      <c r="B388" s="190">
        <v>174</v>
      </c>
      <c r="C388" s="170" t="str">
        <f>'Zał.1 Lista ob. bud. KOB'!B206</f>
        <v>Ujęcie wody Stodoły - Osadnik popłuczyn</v>
      </c>
      <c r="D388" s="7" t="s">
        <v>825</v>
      </c>
      <c r="E388" s="135"/>
      <c r="F388" s="20" t="s">
        <v>559</v>
      </c>
      <c r="G388" s="165"/>
      <c r="H388" s="254">
        <f t="shared" si="12"/>
        <v>0</v>
      </c>
    </row>
    <row r="389" spans="1:8" x14ac:dyDescent="0.25">
      <c r="A389" s="197">
        <v>14</v>
      </c>
      <c r="B389" s="190">
        <v>175</v>
      </c>
      <c r="C389" s="170" t="str">
        <f>'Zał.1 Lista ob. bud. KOB'!B207</f>
        <v>Magazyn chemikaliow SUW Stodoły</v>
      </c>
      <c r="D389" s="7" t="s">
        <v>825</v>
      </c>
      <c r="E389" s="135"/>
      <c r="F389" s="20" t="s">
        <v>559</v>
      </c>
      <c r="G389" s="165"/>
      <c r="H389" s="254">
        <f t="shared" si="12"/>
        <v>0</v>
      </c>
    </row>
    <row r="390" spans="1:8" ht="16.5" hidden="1" customHeight="1" x14ac:dyDescent="0.25">
      <c r="A390" s="197"/>
      <c r="B390" s="190"/>
      <c r="C390" s="170"/>
      <c r="D390" s="7" t="s">
        <v>825</v>
      </c>
      <c r="E390" s="138"/>
      <c r="F390" s="20" t="s">
        <v>559</v>
      </c>
      <c r="G390" s="165"/>
      <c r="H390" s="254">
        <f t="shared" si="12"/>
        <v>0</v>
      </c>
    </row>
    <row r="391" spans="1:8" x14ac:dyDescent="0.25">
      <c r="A391" s="197">
        <v>15</v>
      </c>
      <c r="B391" s="190">
        <v>266</v>
      </c>
      <c r="C391" s="171" t="str">
        <f>'Zał.1 Lista ob. bud. KOB'!B301</f>
        <v>SUW - kontenerowa stacja trafo</v>
      </c>
      <c r="D391" s="7" t="s">
        <v>825</v>
      </c>
      <c r="E391" s="135"/>
      <c r="F391" s="20" t="s">
        <v>559</v>
      </c>
      <c r="G391" s="165"/>
      <c r="H391" s="254">
        <f t="shared" si="12"/>
        <v>0</v>
      </c>
    </row>
    <row r="392" spans="1:8" x14ac:dyDescent="0.25">
      <c r="A392" s="197">
        <v>16</v>
      </c>
      <c r="B392" s="190">
        <v>176</v>
      </c>
      <c r="C392" s="170" t="s">
        <v>838</v>
      </c>
      <c r="D392" s="7" t="s">
        <v>825</v>
      </c>
      <c r="E392" s="135"/>
      <c r="F392" s="20" t="s">
        <v>559</v>
      </c>
      <c r="G392" s="165"/>
      <c r="H392" s="254">
        <f t="shared" si="12"/>
        <v>0</v>
      </c>
    </row>
    <row r="393" spans="1:8" x14ac:dyDescent="0.25">
      <c r="A393" s="197">
        <v>17</v>
      </c>
      <c r="B393" s="190">
        <v>178</v>
      </c>
      <c r="C393" s="170" t="str">
        <f>'Zał.1 Lista ob. bud. KOB'!B211</f>
        <v>Wiata obudowlana</v>
      </c>
      <c r="D393" s="7" t="s">
        <v>825</v>
      </c>
      <c r="E393" s="135"/>
      <c r="F393" s="20" t="s">
        <v>559</v>
      </c>
      <c r="G393" s="165"/>
      <c r="H393" s="254">
        <f t="shared" si="12"/>
        <v>0</v>
      </c>
    </row>
    <row r="394" spans="1:8" x14ac:dyDescent="0.25">
      <c r="A394" s="197">
        <v>18</v>
      </c>
      <c r="B394" s="190">
        <v>179</v>
      </c>
      <c r="C394" s="170" t="str">
        <f>'Zał.1 Lista ob. bud. KOB'!B212</f>
        <v>Baza rybacka - budynek garażu z warsztatem</v>
      </c>
      <c r="D394" s="7" t="s">
        <v>825</v>
      </c>
      <c r="E394" s="135"/>
      <c r="F394" s="20" t="s">
        <v>559</v>
      </c>
      <c r="G394" s="165"/>
      <c r="H394" s="254">
        <f t="shared" si="12"/>
        <v>0</v>
      </c>
    </row>
    <row r="395" spans="1:8" ht="16.5" hidden="1" customHeight="1" x14ac:dyDescent="0.25">
      <c r="A395" s="197"/>
      <c r="B395" s="190"/>
      <c r="C395" s="170"/>
      <c r="D395" s="7" t="s">
        <v>825</v>
      </c>
      <c r="E395" s="138"/>
      <c r="F395" s="20" t="s">
        <v>559</v>
      </c>
      <c r="G395" s="165"/>
      <c r="H395" s="254">
        <f t="shared" si="12"/>
        <v>0</v>
      </c>
    </row>
    <row r="396" spans="1:8" x14ac:dyDescent="0.25">
      <c r="A396" s="197">
        <v>19</v>
      </c>
      <c r="B396" s="190">
        <v>180</v>
      </c>
      <c r="C396" s="170" t="str">
        <f>'Zał.1 Lista ob. bud. KOB'!B213</f>
        <v>Baza rybacka - drogi i place</v>
      </c>
      <c r="D396" s="7" t="s">
        <v>825</v>
      </c>
      <c r="E396" s="135"/>
      <c r="F396" s="20" t="s">
        <v>559</v>
      </c>
      <c r="G396" s="165"/>
      <c r="H396" s="254">
        <f t="shared" si="12"/>
        <v>0</v>
      </c>
    </row>
    <row r="397" spans="1:8" ht="16.5" hidden="1" customHeight="1" x14ac:dyDescent="0.25">
      <c r="A397" s="8"/>
      <c r="B397" s="9"/>
      <c r="C397" s="3"/>
      <c r="D397" s="7" t="s">
        <v>825</v>
      </c>
      <c r="E397" s="138"/>
      <c r="F397" s="20" t="s">
        <v>559</v>
      </c>
      <c r="G397" s="165"/>
      <c r="H397" s="254">
        <f t="shared" si="12"/>
        <v>0</v>
      </c>
    </row>
    <row r="398" spans="1:8" ht="17.25" thickBot="1" x14ac:dyDescent="0.3">
      <c r="A398" s="197">
        <v>20</v>
      </c>
      <c r="B398" s="190">
        <v>177</v>
      </c>
      <c r="C398" s="170" t="str">
        <f>'Zał.1 Lista ob. bud. KOB'!B210</f>
        <v>Baza rybacka - magazyn paliw</v>
      </c>
      <c r="D398" s="7" t="s">
        <v>825</v>
      </c>
      <c r="E398" s="135"/>
      <c r="F398" s="20" t="s">
        <v>559</v>
      </c>
      <c r="G398" s="165"/>
      <c r="H398" s="254">
        <f t="shared" si="12"/>
        <v>0</v>
      </c>
    </row>
    <row r="399" spans="1:8" ht="15" hidden="1" customHeight="1" x14ac:dyDescent="0.25">
      <c r="A399" s="24"/>
      <c r="B399" s="25"/>
      <c r="C399" s="26"/>
      <c r="D399" s="26"/>
      <c r="E399" s="139"/>
      <c r="F399" s="149" t="s">
        <v>559</v>
      </c>
      <c r="G399" s="165"/>
      <c r="H399" s="183"/>
    </row>
    <row r="400" spans="1:8" ht="17.25" hidden="1" customHeight="1" thickBot="1" x14ac:dyDescent="0.3">
      <c r="A400" s="27"/>
      <c r="B400" s="28"/>
      <c r="C400" s="29"/>
      <c r="D400" s="29"/>
      <c r="E400" s="140"/>
      <c r="F400" s="149" t="s">
        <v>559</v>
      </c>
      <c r="G400" s="166"/>
      <c r="H400" s="184"/>
    </row>
    <row r="401" spans="1:8" ht="17.25" thickBot="1" x14ac:dyDescent="0.3">
      <c r="A401" s="52"/>
      <c r="B401" s="53"/>
      <c r="C401" s="53"/>
      <c r="D401" s="54" t="s">
        <v>890</v>
      </c>
      <c r="E401" s="238">
        <f>SUM(E375:E400)</f>
        <v>0</v>
      </c>
      <c r="F401" s="239"/>
      <c r="G401" s="239"/>
      <c r="H401" s="237">
        <f>SUM(H375:H400)</f>
        <v>0</v>
      </c>
    </row>
    <row r="402" spans="1:8" ht="18.75" thickBot="1" x14ac:dyDescent="0.3">
      <c r="A402" s="319" t="s">
        <v>610</v>
      </c>
      <c r="B402" s="320"/>
      <c r="C402" s="320"/>
      <c r="D402" s="320"/>
      <c r="E402" s="320"/>
      <c r="F402" s="320"/>
      <c r="G402" s="320"/>
      <c r="H402" s="321"/>
    </row>
    <row r="403" spans="1:8" ht="99.75" thickBot="1" x14ac:dyDescent="0.3">
      <c r="A403" s="43" t="s">
        <v>403</v>
      </c>
      <c r="B403" s="44" t="s">
        <v>594</v>
      </c>
      <c r="C403" s="44" t="s">
        <v>595</v>
      </c>
      <c r="D403" s="45" t="s">
        <v>824</v>
      </c>
      <c r="E403" s="46" t="s">
        <v>823</v>
      </c>
      <c r="F403" s="47" t="s">
        <v>832</v>
      </c>
      <c r="G403" s="46" t="s">
        <v>823</v>
      </c>
      <c r="H403" s="48" t="s">
        <v>828</v>
      </c>
    </row>
    <row r="404" spans="1:8" ht="17.25" thickBot="1" x14ac:dyDescent="0.3">
      <c r="A404" s="43">
        <v>1</v>
      </c>
      <c r="B404" s="44">
        <v>2</v>
      </c>
      <c r="C404" s="44">
        <v>3</v>
      </c>
      <c r="D404" s="45">
        <v>4</v>
      </c>
      <c r="E404" s="46">
        <v>5</v>
      </c>
      <c r="F404" s="47">
        <v>6</v>
      </c>
      <c r="G404" s="46">
        <v>7</v>
      </c>
      <c r="H404" s="48">
        <v>8</v>
      </c>
    </row>
    <row r="405" spans="1:8" ht="15" customHeight="1" x14ac:dyDescent="0.25">
      <c r="A405" s="204">
        <v>1</v>
      </c>
      <c r="B405" s="205">
        <v>80</v>
      </c>
      <c r="C405" s="206" t="str">
        <f>'Zał.1 Lista ob. bud. KOB'!B108</f>
        <v>Budynek socjalny nawęglania</v>
      </c>
      <c r="D405" s="7" t="s">
        <v>825</v>
      </c>
      <c r="E405" s="137"/>
      <c r="F405" s="20" t="s">
        <v>559</v>
      </c>
      <c r="G405" s="164"/>
      <c r="H405" s="254">
        <f t="shared" ref="H405:H418" si="13">E405*2</f>
        <v>0</v>
      </c>
    </row>
    <row r="406" spans="1:8" x14ac:dyDescent="0.25">
      <c r="A406" s="203">
        <v>2</v>
      </c>
      <c r="B406" s="192">
        <v>157</v>
      </c>
      <c r="C406" s="171" t="str">
        <f>'Zał.1 Lista ob. bud. KOB'!B187</f>
        <v>Budynek biurowy zaplecza nr. 1</v>
      </c>
      <c r="D406" s="7" t="s">
        <v>825</v>
      </c>
      <c r="E406" s="135"/>
      <c r="F406" s="20" t="s">
        <v>559</v>
      </c>
      <c r="G406" s="165"/>
      <c r="H406" s="254">
        <f t="shared" si="13"/>
        <v>0</v>
      </c>
    </row>
    <row r="407" spans="1:8" x14ac:dyDescent="0.25">
      <c r="A407" s="203">
        <v>3</v>
      </c>
      <c r="B407" s="192">
        <v>158</v>
      </c>
      <c r="C407" s="171" t="str">
        <f>'Zał.1 Lista ob. bud. KOB'!B188</f>
        <v>Budynek portierni wagowego waga sam,Schenka</v>
      </c>
      <c r="D407" s="7" t="s">
        <v>825</v>
      </c>
      <c r="E407" s="135"/>
      <c r="F407" s="20" t="s">
        <v>559</v>
      </c>
      <c r="G407" s="165"/>
      <c r="H407" s="254">
        <f t="shared" si="13"/>
        <v>0</v>
      </c>
    </row>
    <row r="408" spans="1:8" hidden="1" x14ac:dyDescent="0.25">
      <c r="A408" s="203"/>
      <c r="B408" s="192"/>
      <c r="C408" s="171"/>
      <c r="D408" s="7" t="s">
        <v>825</v>
      </c>
      <c r="E408" s="138"/>
      <c r="F408" s="20" t="s">
        <v>559</v>
      </c>
      <c r="G408" s="165"/>
      <c r="H408" s="254">
        <f t="shared" si="13"/>
        <v>0</v>
      </c>
    </row>
    <row r="409" spans="1:8" x14ac:dyDescent="0.25">
      <c r="A409" s="203">
        <v>4</v>
      </c>
      <c r="B409" s="192">
        <v>160</v>
      </c>
      <c r="C409" s="171" t="str">
        <f>'Zał.1 Lista ob. bud. KOB'!B192</f>
        <v>LacznikII - budynek zaplecza baru</v>
      </c>
      <c r="D409" s="7" t="s">
        <v>825</v>
      </c>
      <c r="E409" s="135"/>
      <c r="F409" s="20" t="s">
        <v>559</v>
      </c>
      <c r="G409" s="165"/>
      <c r="H409" s="254">
        <f t="shared" si="13"/>
        <v>0</v>
      </c>
    </row>
    <row r="410" spans="1:8" x14ac:dyDescent="0.25">
      <c r="A410" s="203">
        <v>5</v>
      </c>
      <c r="B410" s="192">
        <v>161</v>
      </c>
      <c r="C410" s="171" t="str">
        <f>'Zał.1 Lista ob. bud. KOB'!B193</f>
        <v>Camping w Grabowni - sekcji wędkarskiej</v>
      </c>
      <c r="D410" s="7" t="s">
        <v>825</v>
      </c>
      <c r="E410" s="135"/>
      <c r="F410" s="20" t="s">
        <v>559</v>
      </c>
      <c r="G410" s="165"/>
      <c r="H410" s="254">
        <f t="shared" si="13"/>
        <v>0</v>
      </c>
    </row>
    <row r="411" spans="1:8" x14ac:dyDescent="0.25">
      <c r="A411" s="203">
        <v>6</v>
      </c>
      <c r="B411" s="192">
        <v>162</v>
      </c>
      <c r="C411" s="171" t="str">
        <f>'Zał.1 Lista ob. bud. KOB'!B194</f>
        <v>Domek kampingowy-Grabownia</v>
      </c>
      <c r="D411" s="7" t="s">
        <v>825</v>
      </c>
      <c r="E411" s="135"/>
      <c r="F411" s="20" t="s">
        <v>559</v>
      </c>
      <c r="G411" s="165"/>
      <c r="H411" s="254">
        <f t="shared" si="13"/>
        <v>0</v>
      </c>
    </row>
    <row r="412" spans="1:8" x14ac:dyDescent="0.25">
      <c r="A412" s="203">
        <v>7</v>
      </c>
      <c r="B412" s="192">
        <v>163</v>
      </c>
      <c r="C412" s="171" t="str">
        <f>'Zał.1 Lista ob. bud. KOB'!B195</f>
        <v>Budynek szatni nr 1</v>
      </c>
      <c r="D412" s="7" t="s">
        <v>825</v>
      </c>
      <c r="E412" s="135"/>
      <c r="F412" s="20" t="s">
        <v>559</v>
      </c>
      <c r="G412" s="165"/>
      <c r="H412" s="254">
        <f t="shared" si="13"/>
        <v>0</v>
      </c>
    </row>
    <row r="413" spans="1:8" x14ac:dyDescent="0.25">
      <c r="A413" s="203">
        <v>8</v>
      </c>
      <c r="B413" s="192">
        <v>164</v>
      </c>
      <c r="C413" s="171" t="str">
        <f>'Zał.1 Lista ob. bud. KOB'!B196</f>
        <v>Budynek biurowy zaplecza nr 2</v>
      </c>
      <c r="D413" s="7" t="s">
        <v>825</v>
      </c>
      <c r="E413" s="135"/>
      <c r="F413" s="20" t="s">
        <v>559</v>
      </c>
      <c r="G413" s="165"/>
      <c r="H413" s="254">
        <f t="shared" si="13"/>
        <v>0</v>
      </c>
    </row>
    <row r="414" spans="1:8" x14ac:dyDescent="0.25">
      <c r="A414" s="203">
        <v>9</v>
      </c>
      <c r="B414" s="192">
        <v>159</v>
      </c>
      <c r="C414" s="171" t="s">
        <v>489</v>
      </c>
      <c r="D414" s="7" t="s">
        <v>825</v>
      </c>
      <c r="E414" s="135"/>
      <c r="F414" s="20" t="s">
        <v>559</v>
      </c>
      <c r="G414" s="165"/>
      <c r="H414" s="254">
        <f t="shared" si="13"/>
        <v>0</v>
      </c>
    </row>
    <row r="415" spans="1:8" hidden="1" x14ac:dyDescent="0.25">
      <c r="A415" s="203"/>
      <c r="B415" s="192"/>
      <c r="C415" s="171"/>
      <c r="D415" s="7" t="s">
        <v>825</v>
      </c>
      <c r="E415" s="138"/>
      <c r="F415" s="20" t="s">
        <v>559</v>
      </c>
      <c r="G415" s="165"/>
      <c r="H415" s="254">
        <f t="shared" si="13"/>
        <v>0</v>
      </c>
    </row>
    <row r="416" spans="1:8" x14ac:dyDescent="0.25">
      <c r="A416" s="203">
        <v>10</v>
      </c>
      <c r="B416" s="192">
        <v>201</v>
      </c>
      <c r="C416" s="171" t="str">
        <f>'Zał.1 Lista ob. bud. KOB'!B236</f>
        <v>Biomax-1 Szyb dźwigu DZ3 (wysokość 46,3m)</v>
      </c>
      <c r="D416" s="7" t="s">
        <v>825</v>
      </c>
      <c r="E416" s="135"/>
      <c r="F416" s="20" t="s">
        <v>559</v>
      </c>
      <c r="G416" s="165"/>
      <c r="H416" s="254">
        <f t="shared" si="13"/>
        <v>0</v>
      </c>
    </row>
    <row r="417" spans="1:8" x14ac:dyDescent="0.25">
      <c r="A417" s="203">
        <v>11</v>
      </c>
      <c r="B417" s="192">
        <v>202</v>
      </c>
      <c r="C417" s="171" t="str">
        <f>'Zał.1 Lista ob. bud. KOB'!B237</f>
        <v>Biomax-1 Wiata przed budynkiem stacji rozładu</v>
      </c>
      <c r="D417" s="7" t="s">
        <v>825</v>
      </c>
      <c r="E417" s="135"/>
      <c r="F417" s="20" t="s">
        <v>559</v>
      </c>
      <c r="G417" s="165"/>
      <c r="H417" s="254">
        <f t="shared" si="13"/>
        <v>0</v>
      </c>
    </row>
    <row r="418" spans="1:8" x14ac:dyDescent="0.25">
      <c r="A418" s="203">
        <v>12</v>
      </c>
      <c r="B418" s="192">
        <v>203</v>
      </c>
      <c r="C418" s="171" t="str">
        <f>'Zał.1 Lista ob. bud. KOB'!B238</f>
        <v>Mur oporowy w rejonie bud. byłej kompresowni</v>
      </c>
      <c r="D418" s="10" t="s">
        <v>825</v>
      </c>
      <c r="E418" s="135"/>
      <c r="F418" s="20" t="s">
        <v>559</v>
      </c>
      <c r="G418" s="165"/>
      <c r="H418" s="254">
        <f t="shared" si="13"/>
        <v>0</v>
      </c>
    </row>
    <row r="419" spans="1:8" hidden="1" x14ac:dyDescent="0.25">
      <c r="A419" s="203"/>
      <c r="B419" s="192"/>
      <c r="C419" s="171" t="str">
        <f>'Zał.1 Lista ob. bud. KOB'!B239</f>
        <v>Budynek załadunku biomasy(śruty)na taśmociąg T15</v>
      </c>
      <c r="D419" s="10" t="s">
        <v>1017</v>
      </c>
      <c r="E419" s="135"/>
      <c r="F419" s="20" t="s">
        <v>559</v>
      </c>
      <c r="G419" s="135"/>
      <c r="H419" s="256"/>
    </row>
    <row r="420" spans="1:8" hidden="1" x14ac:dyDescent="0.25">
      <c r="A420" s="203"/>
      <c r="B420" s="192"/>
      <c r="C420" s="171" t="str">
        <f>'Zał.1 Lista ob. bud. KOB'!B240</f>
        <v>Budynek stacji rozładunkowej  biomasy</v>
      </c>
      <c r="D420" s="10" t="s">
        <v>1018</v>
      </c>
      <c r="E420" s="135"/>
      <c r="F420" s="20" t="s">
        <v>559</v>
      </c>
      <c r="G420" s="135"/>
      <c r="H420" s="256"/>
    </row>
    <row r="421" spans="1:8" hidden="1" x14ac:dyDescent="0.25">
      <c r="A421" s="203"/>
      <c r="B421" s="190"/>
      <c r="C421" s="171" t="str">
        <f>'Zał.1 Lista ob. bud. KOB'!B241</f>
        <v>Drogi i place na terenie elektrowni</v>
      </c>
      <c r="D421" s="10" t="s">
        <v>1019</v>
      </c>
      <c r="E421" s="135"/>
      <c r="F421" s="20" t="s">
        <v>559</v>
      </c>
      <c r="G421" s="135"/>
      <c r="H421" s="256"/>
    </row>
    <row r="422" spans="1:8" s="145" customFormat="1" x14ac:dyDescent="0.25">
      <c r="A422" s="203">
        <v>13</v>
      </c>
      <c r="B422" s="190">
        <v>268</v>
      </c>
      <c r="C422" s="171" t="str">
        <f>'Zał.1 Lista ob. bud. KOB'!B303</f>
        <v>Wiata rowerowa przy bramie 3</v>
      </c>
      <c r="D422" s="10" t="s">
        <v>826</v>
      </c>
      <c r="E422" s="135"/>
      <c r="F422" s="10" t="s">
        <v>826</v>
      </c>
      <c r="G422" s="135"/>
      <c r="H422" s="256">
        <f>E422+G422</f>
        <v>0</v>
      </c>
    </row>
    <row r="423" spans="1:8" s="145" customFormat="1" x14ac:dyDescent="0.25">
      <c r="A423" s="203">
        <v>14</v>
      </c>
      <c r="B423" s="190">
        <v>269</v>
      </c>
      <c r="C423" s="171" t="str">
        <f>'Zał.1 Lista ob. bud. KOB'!B304</f>
        <v>Wiata kolejowa - zadaszenie torow cz. 2</v>
      </c>
      <c r="D423" s="10" t="s">
        <v>826</v>
      </c>
      <c r="E423" s="135"/>
      <c r="F423" s="10" t="s">
        <v>826</v>
      </c>
      <c r="G423" s="135"/>
      <c r="H423" s="256">
        <f t="shared" ref="H423:H424" si="14">E423+G423</f>
        <v>0</v>
      </c>
    </row>
    <row r="424" spans="1:8" s="145" customFormat="1" ht="17.25" thickBot="1" x14ac:dyDescent="0.3">
      <c r="A424" s="203">
        <v>15</v>
      </c>
      <c r="B424" s="211">
        <v>270</v>
      </c>
      <c r="C424" s="180" t="str">
        <f>'Zał.1 Lista ob. bud. KOB'!B305</f>
        <v>Wiata nad torem 44b</v>
      </c>
      <c r="D424" s="32" t="s">
        <v>826</v>
      </c>
      <c r="E424" s="150"/>
      <c r="F424" s="32" t="s">
        <v>826</v>
      </c>
      <c r="G424" s="150"/>
      <c r="H424" s="256">
        <f t="shared" si="14"/>
        <v>0</v>
      </c>
    </row>
    <row r="425" spans="1:8" ht="17.25" thickBot="1" x14ac:dyDescent="0.3">
      <c r="A425" s="52"/>
      <c r="B425" s="53"/>
      <c r="C425" s="53"/>
      <c r="D425" s="54" t="s">
        <v>890</v>
      </c>
      <c r="E425" s="238">
        <f>SUM(E405:E424)</f>
        <v>0</v>
      </c>
      <c r="F425" s="240"/>
      <c r="G425" s="241">
        <f>G422+G423+G424</f>
        <v>0</v>
      </c>
      <c r="H425" s="237">
        <f>SUM(H405:H424)</f>
        <v>0</v>
      </c>
    </row>
    <row r="426" spans="1:8" ht="18.75" thickBot="1" x14ac:dyDescent="0.3">
      <c r="A426" s="319" t="s">
        <v>928</v>
      </c>
      <c r="B426" s="320"/>
      <c r="C426" s="320"/>
      <c r="D426" s="320"/>
      <c r="E426" s="320"/>
      <c r="F426" s="320"/>
      <c r="G426" s="320"/>
      <c r="H426" s="321"/>
    </row>
    <row r="427" spans="1:8" ht="83.25" thickBot="1" x14ac:dyDescent="0.3">
      <c r="A427" s="43" t="s">
        <v>593</v>
      </c>
      <c r="B427" s="44" t="s">
        <v>859</v>
      </c>
      <c r="C427" s="335" t="s">
        <v>862</v>
      </c>
      <c r="D427" s="336"/>
      <c r="E427" s="45" t="s">
        <v>856</v>
      </c>
      <c r="F427" s="46" t="s">
        <v>823</v>
      </c>
      <c r="G427" s="47" t="s">
        <v>858</v>
      </c>
      <c r="H427" s="48" t="s">
        <v>860</v>
      </c>
    </row>
    <row r="428" spans="1:8" ht="17.25" thickBot="1" x14ac:dyDescent="0.3">
      <c r="A428" s="43">
        <v>1</v>
      </c>
      <c r="B428" s="44">
        <v>2</v>
      </c>
      <c r="C428" s="335">
        <v>3</v>
      </c>
      <c r="D428" s="336"/>
      <c r="E428" s="45">
        <v>4</v>
      </c>
      <c r="F428" s="46">
        <v>5</v>
      </c>
      <c r="G428" s="47">
        <v>6</v>
      </c>
      <c r="H428" s="48">
        <v>7</v>
      </c>
    </row>
    <row r="429" spans="1:8" ht="54" customHeight="1" thickBot="1" x14ac:dyDescent="0.3">
      <c r="A429" s="212">
        <v>1</v>
      </c>
      <c r="B429" s="213" t="s">
        <v>897</v>
      </c>
      <c r="C429" s="333" t="s">
        <v>1020</v>
      </c>
      <c r="D429" s="334"/>
      <c r="E429" s="188" t="s">
        <v>861</v>
      </c>
      <c r="F429" s="141"/>
      <c r="G429" s="188">
        <v>10</v>
      </c>
      <c r="H429" s="242">
        <f>F429*G429</f>
        <v>0</v>
      </c>
    </row>
    <row r="430" spans="1:8" ht="17.25" thickBot="1" x14ac:dyDescent="0.3">
      <c r="A430" s="52"/>
      <c r="B430" s="53"/>
      <c r="C430" s="53"/>
      <c r="D430" s="54"/>
      <c r="E430" s="54"/>
      <c r="F430" s="54"/>
      <c r="G430" s="54" t="s">
        <v>890</v>
      </c>
      <c r="H430" s="243">
        <f>H429</f>
        <v>0</v>
      </c>
    </row>
    <row r="431" spans="1:8" ht="18.75" thickBot="1" x14ac:dyDescent="0.3">
      <c r="A431" s="330" t="s">
        <v>925</v>
      </c>
      <c r="B431" s="331"/>
      <c r="C431" s="331"/>
      <c r="D431" s="331"/>
      <c r="E431" s="331"/>
      <c r="F431" s="331"/>
      <c r="G431" s="331"/>
      <c r="H431" s="332"/>
    </row>
    <row r="432" spans="1:8" ht="83.25" thickBot="1" x14ac:dyDescent="0.3">
      <c r="A432" s="51" t="s">
        <v>402</v>
      </c>
      <c r="B432" s="46" t="s">
        <v>735</v>
      </c>
      <c r="C432" s="46" t="s">
        <v>863</v>
      </c>
      <c r="D432" s="46" t="s">
        <v>915</v>
      </c>
      <c r="E432" s="46" t="s">
        <v>736</v>
      </c>
      <c r="F432" s="46" t="s">
        <v>823</v>
      </c>
      <c r="G432" s="46" t="s">
        <v>858</v>
      </c>
      <c r="H432" s="48" t="s">
        <v>918</v>
      </c>
    </row>
    <row r="433" spans="1:8" ht="17.25" thickBot="1" x14ac:dyDescent="0.3">
      <c r="A433" s="51">
        <v>1</v>
      </c>
      <c r="B433" s="46">
        <v>2</v>
      </c>
      <c r="C433" s="46">
        <v>3</v>
      </c>
      <c r="D433" s="46">
        <v>4</v>
      </c>
      <c r="E433" s="46">
        <v>5</v>
      </c>
      <c r="F433" s="46">
        <v>6</v>
      </c>
      <c r="G433" s="46">
        <v>7</v>
      </c>
      <c r="H433" s="48">
        <v>8</v>
      </c>
    </row>
    <row r="434" spans="1:8" ht="66" x14ac:dyDescent="0.25">
      <c r="A434" s="84" t="s">
        <v>737</v>
      </c>
      <c r="B434" s="216" t="s">
        <v>708</v>
      </c>
      <c r="C434" s="216" t="s">
        <v>864</v>
      </c>
      <c r="D434" s="216" t="s">
        <v>916</v>
      </c>
      <c r="E434" s="216" t="s">
        <v>740</v>
      </c>
      <c r="F434" s="126"/>
      <c r="G434" s="214">
        <v>2</v>
      </c>
      <c r="H434" s="244">
        <f>F434*G434</f>
        <v>0</v>
      </c>
    </row>
    <row r="435" spans="1:8" ht="66" x14ac:dyDescent="0.25">
      <c r="A435" s="151" t="s">
        <v>741</v>
      </c>
      <c r="B435" s="217" t="s">
        <v>708</v>
      </c>
      <c r="C435" s="217" t="s">
        <v>864</v>
      </c>
      <c r="D435" s="217" t="s">
        <v>1016</v>
      </c>
      <c r="E435" s="217" t="s">
        <v>740</v>
      </c>
      <c r="F435" s="152"/>
      <c r="G435" s="215">
        <v>2</v>
      </c>
      <c r="H435" s="244">
        <f t="shared" ref="H435:H437" si="15">F435*G435</f>
        <v>0</v>
      </c>
    </row>
    <row r="436" spans="1:8" ht="214.5" x14ac:dyDescent="0.25">
      <c r="A436" s="84" t="s">
        <v>742</v>
      </c>
      <c r="B436" s="216" t="s">
        <v>1013</v>
      </c>
      <c r="C436" s="218" t="s">
        <v>1006</v>
      </c>
      <c r="D436" s="216" t="s">
        <v>917</v>
      </c>
      <c r="E436" s="216" t="s">
        <v>740</v>
      </c>
      <c r="F436" s="126"/>
      <c r="G436" s="214">
        <v>2</v>
      </c>
      <c r="H436" s="244">
        <f t="shared" si="15"/>
        <v>0</v>
      </c>
    </row>
    <row r="437" spans="1:8" s="145" customFormat="1" ht="105" x14ac:dyDescent="0.25">
      <c r="A437" s="84" t="s">
        <v>1027</v>
      </c>
      <c r="B437" s="216" t="s">
        <v>1028</v>
      </c>
      <c r="C437" s="218" t="s">
        <v>1039</v>
      </c>
      <c r="D437" s="219" t="s">
        <v>1029</v>
      </c>
      <c r="E437" s="216" t="s">
        <v>1030</v>
      </c>
      <c r="F437" s="126"/>
      <c r="G437" s="214">
        <v>2</v>
      </c>
      <c r="H437" s="244">
        <f t="shared" si="15"/>
        <v>0</v>
      </c>
    </row>
    <row r="438" spans="1:8" ht="17.25" thickBot="1" x14ac:dyDescent="0.35">
      <c r="A438" s="142"/>
      <c r="B438" s="143"/>
      <c r="C438" s="143"/>
      <c r="D438" s="143"/>
      <c r="E438" s="143"/>
      <c r="F438" s="143"/>
      <c r="G438" s="144" t="s">
        <v>890</v>
      </c>
      <c r="H438" s="245">
        <f>SUM(H434:H437)</f>
        <v>0</v>
      </c>
    </row>
    <row r="439" spans="1:8" ht="18.75" thickBot="1" x14ac:dyDescent="0.3">
      <c r="A439" s="319" t="s">
        <v>926</v>
      </c>
      <c r="B439" s="320"/>
      <c r="C439" s="320"/>
      <c r="D439" s="320"/>
      <c r="E439" s="320"/>
      <c r="F439" s="320"/>
      <c r="G439" s="320"/>
      <c r="H439" s="321"/>
    </row>
    <row r="440" spans="1:8" ht="83.25" thickBot="1" x14ac:dyDescent="0.3">
      <c r="A440" s="51" t="s">
        <v>402</v>
      </c>
      <c r="B440" s="46" t="s">
        <v>735</v>
      </c>
      <c r="C440" s="46" t="s">
        <v>863</v>
      </c>
      <c r="D440" s="46" t="s">
        <v>915</v>
      </c>
      <c r="E440" s="46" t="s">
        <v>736</v>
      </c>
      <c r="F440" s="46" t="s">
        <v>823</v>
      </c>
      <c r="G440" s="46" t="s">
        <v>858</v>
      </c>
      <c r="H440" s="48" t="s">
        <v>918</v>
      </c>
    </row>
    <row r="441" spans="1:8" ht="17.25" thickBot="1" x14ac:dyDescent="0.3">
      <c r="A441" s="51">
        <v>1</v>
      </c>
      <c r="B441" s="46">
        <v>2</v>
      </c>
      <c r="C441" s="46">
        <v>3</v>
      </c>
      <c r="D441" s="46">
        <v>4</v>
      </c>
      <c r="E441" s="46">
        <v>5</v>
      </c>
      <c r="F441" s="46">
        <v>6</v>
      </c>
      <c r="G441" s="46">
        <v>7</v>
      </c>
      <c r="H441" s="48">
        <v>8</v>
      </c>
    </row>
    <row r="442" spans="1:8" ht="132" x14ac:dyDescent="0.3">
      <c r="A442" s="86" t="s">
        <v>743</v>
      </c>
      <c r="B442" s="216" t="s">
        <v>997</v>
      </c>
      <c r="C442" s="216" t="s">
        <v>865</v>
      </c>
      <c r="D442" s="216" t="s">
        <v>744</v>
      </c>
      <c r="E442" s="216" t="s">
        <v>745</v>
      </c>
      <c r="F442" s="126"/>
      <c r="G442" s="222">
        <v>2</v>
      </c>
      <c r="H442" s="246">
        <f>F442*G442</f>
        <v>0</v>
      </c>
    </row>
    <row r="443" spans="1:8" s="145" customFormat="1" ht="132" customHeight="1" x14ac:dyDescent="0.3">
      <c r="A443" s="146" t="s">
        <v>746</v>
      </c>
      <c r="B443" s="218" t="s">
        <v>996</v>
      </c>
      <c r="C443" s="218" t="s">
        <v>992</v>
      </c>
      <c r="D443" s="218" t="s">
        <v>980</v>
      </c>
      <c r="E443" s="218" t="s">
        <v>983</v>
      </c>
      <c r="F443" s="135"/>
      <c r="G443" s="223">
        <v>2</v>
      </c>
      <c r="H443" s="246">
        <f>F443*G443</f>
        <v>0</v>
      </c>
    </row>
    <row r="444" spans="1:8" ht="132" x14ac:dyDescent="0.3">
      <c r="A444" s="86" t="s">
        <v>749</v>
      </c>
      <c r="B444" s="216" t="s">
        <v>995</v>
      </c>
      <c r="C444" s="216" t="s">
        <v>867</v>
      </c>
      <c r="D444" s="218" t="s">
        <v>1011</v>
      </c>
      <c r="E444" s="216" t="s">
        <v>750</v>
      </c>
      <c r="F444" s="126"/>
      <c r="G444" s="214">
        <v>2</v>
      </c>
      <c r="H444" s="246">
        <f t="shared" ref="H444:H456" si="16">F444*G444</f>
        <v>0</v>
      </c>
    </row>
    <row r="445" spans="1:8" ht="132" x14ac:dyDescent="0.3">
      <c r="A445" s="86" t="s">
        <v>751</v>
      </c>
      <c r="B445" s="216" t="s">
        <v>994</v>
      </c>
      <c r="C445" s="216" t="s">
        <v>868</v>
      </c>
      <c r="D445" s="218" t="s">
        <v>1011</v>
      </c>
      <c r="E445" s="216" t="s">
        <v>750</v>
      </c>
      <c r="F445" s="126"/>
      <c r="G445" s="214">
        <v>2</v>
      </c>
      <c r="H445" s="246">
        <f t="shared" si="16"/>
        <v>0</v>
      </c>
    </row>
    <row r="446" spans="1:8" ht="66" x14ac:dyDescent="0.3">
      <c r="A446" s="86" t="s">
        <v>752</v>
      </c>
      <c r="B446" s="216" t="s">
        <v>1000</v>
      </c>
      <c r="C446" s="216" t="s">
        <v>869</v>
      </c>
      <c r="D446" s="218" t="s">
        <v>753</v>
      </c>
      <c r="E446" s="216" t="s">
        <v>750</v>
      </c>
      <c r="F446" s="126"/>
      <c r="G446" s="214">
        <v>2</v>
      </c>
      <c r="H446" s="246">
        <f t="shared" si="16"/>
        <v>0</v>
      </c>
    </row>
    <row r="447" spans="1:8" ht="82.5" x14ac:dyDescent="0.3">
      <c r="A447" s="86" t="s">
        <v>754</v>
      </c>
      <c r="B447" s="216" t="s">
        <v>999</v>
      </c>
      <c r="C447" s="216" t="s">
        <v>870</v>
      </c>
      <c r="D447" s="218" t="s">
        <v>753</v>
      </c>
      <c r="E447" s="216" t="s">
        <v>750</v>
      </c>
      <c r="F447" s="126"/>
      <c r="G447" s="214">
        <v>2</v>
      </c>
      <c r="H447" s="246">
        <f t="shared" si="16"/>
        <v>0</v>
      </c>
    </row>
    <row r="448" spans="1:8" ht="99" x14ac:dyDescent="0.3">
      <c r="A448" s="86" t="s">
        <v>755</v>
      </c>
      <c r="B448" s="216" t="s">
        <v>1002</v>
      </c>
      <c r="C448" s="216" t="s">
        <v>871</v>
      </c>
      <c r="D448" s="216" t="s">
        <v>1008</v>
      </c>
      <c r="E448" s="216" t="s">
        <v>756</v>
      </c>
      <c r="F448" s="126"/>
      <c r="G448" s="214">
        <v>2</v>
      </c>
      <c r="H448" s="246">
        <f>F448*G448</f>
        <v>0</v>
      </c>
    </row>
    <row r="449" spans="1:8" ht="82.5" x14ac:dyDescent="0.3">
      <c r="A449" s="86" t="s">
        <v>757</v>
      </c>
      <c r="B449" s="216" t="s">
        <v>1003</v>
      </c>
      <c r="C449" s="216" t="s">
        <v>871</v>
      </c>
      <c r="D449" s="216" t="s">
        <v>1009</v>
      </c>
      <c r="E449" s="216" t="s">
        <v>756</v>
      </c>
      <c r="F449" s="126"/>
      <c r="G449" s="214">
        <v>2</v>
      </c>
      <c r="H449" s="246">
        <f t="shared" si="16"/>
        <v>0</v>
      </c>
    </row>
    <row r="450" spans="1:8" ht="99" x14ac:dyDescent="0.3">
      <c r="A450" s="86" t="s">
        <v>758</v>
      </c>
      <c r="B450" s="216" t="s">
        <v>1001</v>
      </c>
      <c r="C450" s="216" t="s">
        <v>871</v>
      </c>
      <c r="D450" s="216" t="s">
        <v>1012</v>
      </c>
      <c r="E450" s="216" t="s">
        <v>756</v>
      </c>
      <c r="F450" s="126"/>
      <c r="G450" s="214">
        <v>2</v>
      </c>
      <c r="H450" s="246">
        <f t="shared" si="16"/>
        <v>0</v>
      </c>
    </row>
    <row r="451" spans="1:8" ht="99" x14ac:dyDescent="0.3">
      <c r="A451" s="86" t="s">
        <v>759</v>
      </c>
      <c r="B451" s="216" t="s">
        <v>993</v>
      </c>
      <c r="C451" s="216" t="s">
        <v>872</v>
      </c>
      <c r="D451" s="216" t="s">
        <v>760</v>
      </c>
      <c r="E451" s="216" t="s">
        <v>750</v>
      </c>
      <c r="F451" s="126"/>
      <c r="G451" s="214">
        <v>2</v>
      </c>
      <c r="H451" s="246">
        <f t="shared" si="16"/>
        <v>0</v>
      </c>
    </row>
    <row r="452" spans="1:8" s="145" customFormat="1" ht="82.5" x14ac:dyDescent="0.3">
      <c r="A452" s="146" t="s">
        <v>761</v>
      </c>
      <c r="B452" s="218" t="s">
        <v>13</v>
      </c>
      <c r="C452" s="218" t="s">
        <v>981</v>
      </c>
      <c r="D452" s="218" t="s">
        <v>1007</v>
      </c>
      <c r="E452" s="218" t="s">
        <v>1010</v>
      </c>
      <c r="F452" s="135"/>
      <c r="G452" s="224">
        <v>2</v>
      </c>
      <c r="H452" s="246">
        <f t="shared" si="16"/>
        <v>0</v>
      </c>
    </row>
    <row r="453" spans="1:8" s="145" customFormat="1" ht="280.5" x14ac:dyDescent="0.3">
      <c r="A453" s="146" t="s">
        <v>764</v>
      </c>
      <c r="B453" s="220" t="s">
        <v>807</v>
      </c>
      <c r="C453" s="216" t="s">
        <v>887</v>
      </c>
      <c r="D453" s="216" t="s">
        <v>1015</v>
      </c>
      <c r="E453" s="216" t="s">
        <v>808</v>
      </c>
      <c r="F453" s="135"/>
      <c r="G453" s="224">
        <v>2</v>
      </c>
      <c r="H453" s="246">
        <f>F453*G453</f>
        <v>0</v>
      </c>
    </row>
    <row r="454" spans="1:8" ht="49.5" x14ac:dyDescent="0.3">
      <c r="A454" s="147" t="s">
        <v>1004</v>
      </c>
      <c r="B454" s="218" t="s">
        <v>762</v>
      </c>
      <c r="C454" s="218" t="s">
        <v>873</v>
      </c>
      <c r="D454" s="218" t="s">
        <v>1014</v>
      </c>
      <c r="E454" s="218" t="s">
        <v>763</v>
      </c>
      <c r="F454" s="135"/>
      <c r="G454" s="224">
        <v>2</v>
      </c>
      <c r="H454" s="246">
        <f t="shared" si="16"/>
        <v>0</v>
      </c>
    </row>
    <row r="455" spans="1:8" ht="49.5" x14ac:dyDescent="0.3">
      <c r="A455" s="147" t="s">
        <v>982</v>
      </c>
      <c r="B455" s="218" t="s">
        <v>551</v>
      </c>
      <c r="C455" s="218" t="s">
        <v>922</v>
      </c>
      <c r="D455" s="218" t="s">
        <v>765</v>
      </c>
      <c r="E455" s="218" t="s">
        <v>921</v>
      </c>
      <c r="F455" s="135"/>
      <c r="G455" s="224">
        <v>2</v>
      </c>
      <c r="H455" s="246">
        <f t="shared" si="16"/>
        <v>0</v>
      </c>
    </row>
    <row r="456" spans="1:8" ht="66.75" thickBot="1" x14ac:dyDescent="0.35">
      <c r="A456" s="147" t="s">
        <v>1005</v>
      </c>
      <c r="B456" s="221" t="s">
        <v>998</v>
      </c>
      <c r="C456" s="218" t="s">
        <v>866</v>
      </c>
      <c r="D456" s="218" t="s">
        <v>747</v>
      </c>
      <c r="E456" s="218" t="s">
        <v>748</v>
      </c>
      <c r="F456" s="135"/>
      <c r="G456" s="224">
        <v>2</v>
      </c>
      <c r="H456" s="246">
        <f t="shared" si="16"/>
        <v>0</v>
      </c>
    </row>
    <row r="457" spans="1:8" ht="17.25" thickBot="1" x14ac:dyDescent="0.35">
      <c r="A457" s="52"/>
      <c r="B457" s="53"/>
      <c r="C457" s="53"/>
      <c r="D457" s="53"/>
      <c r="E457" s="53"/>
      <c r="F457" s="53"/>
      <c r="G457" s="54" t="s">
        <v>890</v>
      </c>
      <c r="H457" s="247">
        <f>SUM(H442:H456)</f>
        <v>0</v>
      </c>
    </row>
    <row r="458" spans="1:8" ht="18.75" thickBot="1" x14ac:dyDescent="0.3">
      <c r="A458" s="327" t="s">
        <v>927</v>
      </c>
      <c r="B458" s="320"/>
      <c r="C458" s="320"/>
      <c r="D458" s="320"/>
      <c r="E458" s="320"/>
      <c r="F458" s="320"/>
      <c r="G458" s="320"/>
      <c r="H458" s="321"/>
    </row>
    <row r="459" spans="1:8" ht="83.25" thickBot="1" x14ac:dyDescent="0.3">
      <c r="A459" s="51" t="s">
        <v>402</v>
      </c>
      <c r="B459" s="46" t="s">
        <v>735</v>
      </c>
      <c r="C459" s="46" t="s">
        <v>863</v>
      </c>
      <c r="D459" s="46" t="s">
        <v>915</v>
      </c>
      <c r="E459" s="46" t="s">
        <v>736</v>
      </c>
      <c r="F459" s="46" t="s">
        <v>823</v>
      </c>
      <c r="G459" s="46" t="s">
        <v>858</v>
      </c>
      <c r="H459" s="48" t="s">
        <v>918</v>
      </c>
    </row>
    <row r="460" spans="1:8" ht="17.25" thickBot="1" x14ac:dyDescent="0.3">
      <c r="A460" s="51">
        <v>1</v>
      </c>
      <c r="B460" s="46">
        <v>2</v>
      </c>
      <c r="C460" s="46">
        <v>3</v>
      </c>
      <c r="D460" s="46">
        <v>4</v>
      </c>
      <c r="E460" s="46">
        <v>5</v>
      </c>
      <c r="F460" s="46">
        <v>6</v>
      </c>
      <c r="G460" s="46">
        <v>7</v>
      </c>
      <c r="H460" s="48">
        <v>8</v>
      </c>
    </row>
    <row r="461" spans="1:8" ht="125.25" customHeight="1" x14ac:dyDescent="0.3">
      <c r="A461" s="87" t="s">
        <v>766</v>
      </c>
      <c r="B461" s="225" t="s">
        <v>767</v>
      </c>
      <c r="C461" s="225" t="s">
        <v>874</v>
      </c>
      <c r="D461" s="225" t="s">
        <v>919</v>
      </c>
      <c r="E461" s="225" t="s">
        <v>750</v>
      </c>
      <c r="F461" s="126"/>
      <c r="G461" s="222">
        <v>2</v>
      </c>
      <c r="H461" s="246">
        <f t="shared" ref="H461:H478" si="17">F461*G461</f>
        <v>0</v>
      </c>
    </row>
    <row r="462" spans="1:8" ht="66" x14ac:dyDescent="0.3">
      <c r="A462" s="88" t="s">
        <v>768</v>
      </c>
      <c r="B462" s="216" t="s">
        <v>769</v>
      </c>
      <c r="C462" s="216" t="s">
        <v>875</v>
      </c>
      <c r="D462" s="216" t="s">
        <v>984</v>
      </c>
      <c r="E462" s="216" t="s">
        <v>750</v>
      </c>
      <c r="F462" s="126"/>
      <c r="G462" s="214">
        <v>2</v>
      </c>
      <c r="H462" s="246">
        <f t="shared" si="17"/>
        <v>0</v>
      </c>
    </row>
    <row r="463" spans="1:8" ht="66" x14ac:dyDescent="0.3">
      <c r="A463" s="88" t="s">
        <v>770</v>
      </c>
      <c r="B463" s="216" t="s">
        <v>771</v>
      </c>
      <c r="C463" s="216" t="s">
        <v>876</v>
      </c>
      <c r="D463" s="216" t="s">
        <v>985</v>
      </c>
      <c r="E463" s="216" t="s">
        <v>750</v>
      </c>
      <c r="F463" s="126"/>
      <c r="G463" s="214">
        <v>2</v>
      </c>
      <c r="H463" s="246">
        <f t="shared" si="17"/>
        <v>0</v>
      </c>
    </row>
    <row r="464" spans="1:8" ht="66" x14ac:dyDescent="0.3">
      <c r="A464" s="88" t="s">
        <v>772</v>
      </c>
      <c r="B464" s="216" t="s">
        <v>773</v>
      </c>
      <c r="C464" s="216" t="s">
        <v>877</v>
      </c>
      <c r="D464" s="216" t="s">
        <v>986</v>
      </c>
      <c r="E464" s="216" t="s">
        <v>750</v>
      </c>
      <c r="F464" s="126"/>
      <c r="G464" s="214">
        <v>2</v>
      </c>
      <c r="H464" s="246">
        <f t="shared" si="17"/>
        <v>0</v>
      </c>
    </row>
    <row r="465" spans="1:8" ht="66" x14ac:dyDescent="0.3">
      <c r="A465" s="88" t="s">
        <v>774</v>
      </c>
      <c r="B465" s="216" t="s">
        <v>775</v>
      </c>
      <c r="C465" s="216" t="s">
        <v>878</v>
      </c>
      <c r="D465" s="216" t="s">
        <v>991</v>
      </c>
      <c r="E465" s="216" t="s">
        <v>808</v>
      </c>
      <c r="F465" s="126"/>
      <c r="G465" s="214">
        <v>2</v>
      </c>
      <c r="H465" s="246">
        <f t="shared" si="17"/>
        <v>0</v>
      </c>
    </row>
    <row r="466" spans="1:8" ht="66" x14ac:dyDescent="0.3">
      <c r="A466" s="88" t="s">
        <v>776</v>
      </c>
      <c r="B466" s="216" t="s">
        <v>777</v>
      </c>
      <c r="C466" s="216" t="s">
        <v>879</v>
      </c>
      <c r="D466" s="216" t="s">
        <v>778</v>
      </c>
      <c r="E466" s="216" t="s">
        <v>808</v>
      </c>
      <c r="F466" s="126"/>
      <c r="G466" s="214">
        <v>2</v>
      </c>
      <c r="H466" s="246">
        <f t="shared" si="17"/>
        <v>0</v>
      </c>
    </row>
    <row r="467" spans="1:8" ht="66" x14ac:dyDescent="0.3">
      <c r="A467" s="88" t="s">
        <v>779</v>
      </c>
      <c r="B467" s="216" t="s">
        <v>780</v>
      </c>
      <c r="C467" s="216" t="s">
        <v>879</v>
      </c>
      <c r="D467" s="216" t="s">
        <v>781</v>
      </c>
      <c r="E467" s="216" t="s">
        <v>808</v>
      </c>
      <c r="F467" s="126"/>
      <c r="G467" s="214">
        <v>2</v>
      </c>
      <c r="H467" s="246">
        <f t="shared" si="17"/>
        <v>0</v>
      </c>
    </row>
    <row r="468" spans="1:8" ht="66" x14ac:dyDescent="0.3">
      <c r="A468" s="88" t="s">
        <v>782</v>
      </c>
      <c r="B468" s="216" t="s">
        <v>783</v>
      </c>
      <c r="C468" s="216" t="s">
        <v>880</v>
      </c>
      <c r="D468" s="216" t="s">
        <v>784</v>
      </c>
      <c r="E468" s="216" t="s">
        <v>808</v>
      </c>
      <c r="F468" s="126"/>
      <c r="G468" s="214">
        <v>2</v>
      </c>
      <c r="H468" s="246">
        <f t="shared" si="17"/>
        <v>0</v>
      </c>
    </row>
    <row r="469" spans="1:8" ht="66" x14ac:dyDescent="0.3">
      <c r="A469" s="88" t="s">
        <v>785</v>
      </c>
      <c r="B469" s="216" t="s">
        <v>888</v>
      </c>
      <c r="C469" s="216" t="s">
        <v>881</v>
      </c>
      <c r="D469" s="216" t="s">
        <v>784</v>
      </c>
      <c r="E469" s="216" t="s">
        <v>808</v>
      </c>
      <c r="F469" s="126"/>
      <c r="G469" s="214">
        <v>2</v>
      </c>
      <c r="H469" s="246">
        <f t="shared" si="17"/>
        <v>0</v>
      </c>
    </row>
    <row r="470" spans="1:8" ht="82.5" x14ac:dyDescent="0.3">
      <c r="A470" s="88" t="s">
        <v>786</v>
      </c>
      <c r="B470" s="216" t="s">
        <v>738</v>
      </c>
      <c r="C470" s="216" t="s">
        <v>882</v>
      </c>
      <c r="D470" s="216" t="s">
        <v>920</v>
      </c>
      <c r="E470" s="216" t="s">
        <v>809</v>
      </c>
      <c r="F470" s="126"/>
      <c r="G470" s="214">
        <v>2</v>
      </c>
      <c r="H470" s="246">
        <f t="shared" si="17"/>
        <v>0</v>
      </c>
    </row>
    <row r="471" spans="1:8" ht="99" x14ac:dyDescent="0.3">
      <c r="A471" s="88" t="s">
        <v>787</v>
      </c>
      <c r="B471" s="216" t="s">
        <v>788</v>
      </c>
      <c r="C471" s="216" t="s">
        <v>883</v>
      </c>
      <c r="D471" s="216" t="s">
        <v>789</v>
      </c>
      <c r="E471" s="216" t="s">
        <v>808</v>
      </c>
      <c r="F471" s="126"/>
      <c r="G471" s="214">
        <v>2</v>
      </c>
      <c r="H471" s="246">
        <f t="shared" si="17"/>
        <v>0</v>
      </c>
    </row>
    <row r="472" spans="1:8" ht="99" x14ac:dyDescent="0.3">
      <c r="A472" s="88" t="s">
        <v>790</v>
      </c>
      <c r="B472" s="216" t="s">
        <v>791</v>
      </c>
      <c r="C472" s="216" t="s">
        <v>883</v>
      </c>
      <c r="D472" s="216" t="s">
        <v>789</v>
      </c>
      <c r="E472" s="216" t="s">
        <v>808</v>
      </c>
      <c r="F472" s="126"/>
      <c r="G472" s="214">
        <v>2</v>
      </c>
      <c r="H472" s="246">
        <f t="shared" si="17"/>
        <v>0</v>
      </c>
    </row>
    <row r="473" spans="1:8" ht="66" x14ac:dyDescent="0.3">
      <c r="A473" s="88" t="s">
        <v>792</v>
      </c>
      <c r="B473" s="216" t="s">
        <v>793</v>
      </c>
      <c r="C473" s="216" t="s">
        <v>884</v>
      </c>
      <c r="D473" s="216" t="s">
        <v>794</v>
      </c>
      <c r="E473" s="216" t="s">
        <v>808</v>
      </c>
      <c r="F473" s="126"/>
      <c r="G473" s="214">
        <v>2</v>
      </c>
      <c r="H473" s="246">
        <f t="shared" si="17"/>
        <v>0</v>
      </c>
    </row>
    <row r="474" spans="1:8" ht="66" x14ac:dyDescent="0.3">
      <c r="A474" s="88" t="s">
        <v>795</v>
      </c>
      <c r="B474" s="216" t="s">
        <v>889</v>
      </c>
      <c r="C474" s="216" t="s">
        <v>881</v>
      </c>
      <c r="D474" s="216" t="s">
        <v>739</v>
      </c>
      <c r="E474" s="216" t="s">
        <v>808</v>
      </c>
      <c r="F474" s="126"/>
      <c r="G474" s="214">
        <v>2</v>
      </c>
      <c r="H474" s="246">
        <f t="shared" si="17"/>
        <v>0</v>
      </c>
    </row>
    <row r="475" spans="1:8" ht="66" x14ac:dyDescent="0.3">
      <c r="A475" s="88" t="s">
        <v>796</v>
      </c>
      <c r="B475" s="216" t="s">
        <v>797</v>
      </c>
      <c r="C475" s="216" t="s">
        <v>881</v>
      </c>
      <c r="D475" s="216" t="s">
        <v>798</v>
      </c>
      <c r="E475" s="216" t="s">
        <v>808</v>
      </c>
      <c r="F475" s="126"/>
      <c r="G475" s="214">
        <v>2</v>
      </c>
      <c r="H475" s="246">
        <f t="shared" si="17"/>
        <v>0</v>
      </c>
    </row>
    <row r="476" spans="1:8" ht="66" x14ac:dyDescent="0.3">
      <c r="A476" s="88" t="s">
        <v>799</v>
      </c>
      <c r="B476" s="216" t="s">
        <v>800</v>
      </c>
      <c r="C476" s="216" t="s">
        <v>885</v>
      </c>
      <c r="D476" s="216" t="s">
        <v>801</v>
      </c>
      <c r="E476" s="216" t="s">
        <v>808</v>
      </c>
      <c r="F476" s="126"/>
      <c r="G476" s="214">
        <v>2</v>
      </c>
      <c r="H476" s="246">
        <f t="shared" si="17"/>
        <v>0</v>
      </c>
    </row>
    <row r="477" spans="1:8" ht="66" x14ac:dyDescent="0.3">
      <c r="A477" s="88" t="s">
        <v>802</v>
      </c>
      <c r="B477" s="216" t="s">
        <v>803</v>
      </c>
      <c r="C477" s="216" t="s">
        <v>886</v>
      </c>
      <c r="D477" s="216" t="s">
        <v>804</v>
      </c>
      <c r="E477" s="216" t="s">
        <v>805</v>
      </c>
      <c r="F477" s="126"/>
      <c r="G477" s="214">
        <v>2</v>
      </c>
      <c r="H477" s="246">
        <f t="shared" si="17"/>
        <v>0</v>
      </c>
    </row>
    <row r="478" spans="1:8" s="145" customFormat="1" ht="83.25" thickBot="1" x14ac:dyDescent="0.35">
      <c r="A478" s="88" t="s">
        <v>806</v>
      </c>
      <c r="B478" s="218" t="s">
        <v>987</v>
      </c>
      <c r="C478" s="218" t="s">
        <v>988</v>
      </c>
      <c r="D478" s="218" t="s">
        <v>989</v>
      </c>
      <c r="E478" s="218" t="s">
        <v>990</v>
      </c>
      <c r="F478" s="135"/>
      <c r="G478" s="224">
        <v>2</v>
      </c>
      <c r="H478" s="246">
        <f t="shared" si="17"/>
        <v>0</v>
      </c>
    </row>
    <row r="479" spans="1:8" ht="17.25" thickBot="1" x14ac:dyDescent="0.35">
      <c r="A479" s="52"/>
      <c r="B479" s="53"/>
      <c r="C479" s="53"/>
      <c r="D479" s="53"/>
      <c r="E479" s="53"/>
      <c r="F479" s="53"/>
      <c r="G479" s="54" t="s">
        <v>890</v>
      </c>
      <c r="H479" s="248">
        <f>SUM(H461:H478)</f>
        <v>0</v>
      </c>
    </row>
    <row r="480" spans="1:8" ht="18.75" thickBot="1" x14ac:dyDescent="0.3">
      <c r="A480" s="319" t="s">
        <v>892</v>
      </c>
      <c r="B480" s="320"/>
      <c r="C480" s="320"/>
      <c r="D480" s="320"/>
      <c r="E480" s="320"/>
      <c r="F480" s="320"/>
      <c r="G480" s="320"/>
      <c r="H480" s="321"/>
    </row>
    <row r="481" spans="1:8" ht="83.25" thickBot="1" x14ac:dyDescent="0.3">
      <c r="A481" s="37" t="s">
        <v>593</v>
      </c>
      <c r="B481" s="38" t="s">
        <v>859</v>
      </c>
      <c r="C481" s="37" t="s">
        <v>862</v>
      </c>
      <c r="D481" s="39" t="s">
        <v>856</v>
      </c>
      <c r="E481" s="40" t="s">
        <v>823</v>
      </c>
      <c r="F481" s="41" t="s">
        <v>858</v>
      </c>
      <c r="G481" s="40" t="s">
        <v>860</v>
      </c>
      <c r="H481" s="42" t="s">
        <v>827</v>
      </c>
    </row>
    <row r="482" spans="1:8" ht="17.25" thickBot="1" x14ac:dyDescent="0.3">
      <c r="A482" s="43">
        <v>1</v>
      </c>
      <c r="B482" s="44">
        <v>2</v>
      </c>
      <c r="C482" s="44">
        <v>3</v>
      </c>
      <c r="D482" s="45">
        <v>4</v>
      </c>
      <c r="E482" s="46">
        <v>5</v>
      </c>
      <c r="F482" s="47">
        <v>6</v>
      </c>
      <c r="G482" s="48">
        <v>7</v>
      </c>
      <c r="H482" s="48">
        <v>8</v>
      </c>
    </row>
    <row r="483" spans="1:8" ht="33" x14ac:dyDescent="0.25">
      <c r="A483" s="203">
        <v>1</v>
      </c>
      <c r="B483" s="218" t="s">
        <v>895</v>
      </c>
      <c r="C483" s="226" t="s">
        <v>855</v>
      </c>
      <c r="D483" s="190" t="s">
        <v>857</v>
      </c>
      <c r="E483" s="35"/>
      <c r="F483" s="190">
        <v>500</v>
      </c>
      <c r="G483" s="249">
        <f>E483*F483</f>
        <v>0</v>
      </c>
      <c r="H483" s="108"/>
    </row>
    <row r="484" spans="1:8" ht="17.25" thickBot="1" x14ac:dyDescent="0.3">
      <c r="A484" s="203">
        <v>2</v>
      </c>
      <c r="B484" s="224" t="s">
        <v>896</v>
      </c>
      <c r="C484" s="226" t="s">
        <v>855</v>
      </c>
      <c r="D484" s="190" t="s">
        <v>857</v>
      </c>
      <c r="E484" s="35"/>
      <c r="F484" s="190">
        <v>500</v>
      </c>
      <c r="G484" s="249">
        <f>E484*F484</f>
        <v>0</v>
      </c>
      <c r="H484" s="108"/>
    </row>
    <row r="485" spans="1:8" ht="17.25" thickBot="1" x14ac:dyDescent="0.3">
      <c r="A485" s="52"/>
      <c r="B485" s="53"/>
      <c r="C485" s="53"/>
      <c r="D485" s="53"/>
      <c r="E485" s="53"/>
      <c r="F485" s="54" t="s">
        <v>890</v>
      </c>
      <c r="G485" s="236">
        <f>SUM(G483:G484)</f>
        <v>0</v>
      </c>
      <c r="H485" s="109"/>
    </row>
    <row r="486" spans="1:8" ht="18.75" thickBot="1" x14ac:dyDescent="0.3">
      <c r="A486" s="319" t="s">
        <v>891</v>
      </c>
      <c r="B486" s="320"/>
      <c r="C486" s="320"/>
      <c r="D486" s="320"/>
      <c r="E486" s="320"/>
      <c r="F486" s="320"/>
      <c r="G486" s="320"/>
      <c r="H486" s="321"/>
    </row>
    <row r="487" spans="1:8" ht="83.25" thickBot="1" x14ac:dyDescent="0.3">
      <c r="A487" s="37" t="s">
        <v>593</v>
      </c>
      <c r="B487" s="38" t="s">
        <v>859</v>
      </c>
      <c r="C487" s="37" t="s">
        <v>862</v>
      </c>
      <c r="D487" s="39" t="s">
        <v>856</v>
      </c>
      <c r="E487" s="40" t="s">
        <v>823</v>
      </c>
      <c r="F487" s="41" t="s">
        <v>858</v>
      </c>
      <c r="G487" s="40" t="s">
        <v>860</v>
      </c>
      <c r="H487" s="42" t="s">
        <v>827</v>
      </c>
    </row>
    <row r="488" spans="1:8" ht="17.25" thickBot="1" x14ac:dyDescent="0.3">
      <c r="A488" s="43">
        <v>1</v>
      </c>
      <c r="B488" s="44">
        <v>2</v>
      </c>
      <c r="C488" s="44">
        <v>3</v>
      </c>
      <c r="D488" s="45">
        <v>4</v>
      </c>
      <c r="E488" s="46">
        <v>5</v>
      </c>
      <c r="F488" s="47">
        <v>6</v>
      </c>
      <c r="G488" s="48">
        <v>7</v>
      </c>
      <c r="H488" s="48">
        <v>8</v>
      </c>
    </row>
    <row r="489" spans="1:8" ht="33" x14ac:dyDescent="0.3">
      <c r="A489" s="195">
        <v>1</v>
      </c>
      <c r="B489" s="227" t="s">
        <v>897</v>
      </c>
      <c r="C489" s="228" t="s">
        <v>898</v>
      </c>
      <c r="D489" s="229" t="s">
        <v>861</v>
      </c>
      <c r="E489" s="56"/>
      <c r="F489" s="234">
        <v>1</v>
      </c>
      <c r="G489" s="250">
        <f>E489*F489</f>
        <v>0</v>
      </c>
      <c r="H489" s="110"/>
    </row>
    <row r="490" spans="1:8" ht="33" x14ac:dyDescent="0.3">
      <c r="A490" s="197">
        <v>2</v>
      </c>
      <c r="B490" s="218" t="s">
        <v>897</v>
      </c>
      <c r="C490" s="226" t="s">
        <v>899</v>
      </c>
      <c r="D490" s="230" t="s">
        <v>861</v>
      </c>
      <c r="E490" s="35"/>
      <c r="F490" s="224">
        <v>1</v>
      </c>
      <c r="G490" s="251">
        <f>E490*F490</f>
        <v>0</v>
      </c>
      <c r="H490" s="111"/>
    </row>
    <row r="491" spans="1:8" ht="33" x14ac:dyDescent="0.3">
      <c r="A491" s="197">
        <v>3</v>
      </c>
      <c r="B491" s="218" t="s">
        <v>897</v>
      </c>
      <c r="C491" s="226" t="s">
        <v>900</v>
      </c>
      <c r="D491" s="230" t="s">
        <v>861</v>
      </c>
      <c r="E491" s="35"/>
      <c r="F491" s="224">
        <v>1</v>
      </c>
      <c r="G491" s="251">
        <f>E491*F491</f>
        <v>0</v>
      </c>
      <c r="H491" s="111"/>
    </row>
    <row r="492" spans="1:8" ht="33" x14ac:dyDescent="0.3">
      <c r="A492" s="197">
        <v>4</v>
      </c>
      <c r="B492" s="218" t="s">
        <v>897</v>
      </c>
      <c r="C492" s="226" t="s">
        <v>901</v>
      </c>
      <c r="D492" s="230" t="s">
        <v>861</v>
      </c>
      <c r="E492" s="35"/>
      <c r="F492" s="224">
        <v>1</v>
      </c>
      <c r="G492" s="251">
        <f>E492*F492</f>
        <v>0</v>
      </c>
      <c r="H492" s="111"/>
    </row>
    <row r="493" spans="1:8" ht="33" x14ac:dyDescent="0.3">
      <c r="A493" s="197">
        <v>5</v>
      </c>
      <c r="B493" s="218" t="s">
        <v>897</v>
      </c>
      <c r="C493" s="226" t="s">
        <v>902</v>
      </c>
      <c r="D493" s="230" t="s">
        <v>861</v>
      </c>
      <c r="E493" s="181"/>
      <c r="F493" s="224">
        <v>0</v>
      </c>
      <c r="G493" s="252"/>
      <c r="H493" s="111"/>
    </row>
    <row r="494" spans="1:8" ht="33" x14ac:dyDescent="0.3">
      <c r="A494" s="197">
        <v>6</v>
      </c>
      <c r="B494" s="218" t="s">
        <v>897</v>
      </c>
      <c r="C494" s="226" t="s">
        <v>903</v>
      </c>
      <c r="D494" s="230" t="s">
        <v>861</v>
      </c>
      <c r="E494" s="35"/>
      <c r="F494" s="224">
        <v>1</v>
      </c>
      <c r="G494" s="251">
        <f>E494*F494</f>
        <v>0</v>
      </c>
      <c r="H494" s="111"/>
    </row>
    <row r="495" spans="1:8" ht="33" x14ac:dyDescent="0.3">
      <c r="A495" s="197">
        <v>7</v>
      </c>
      <c r="B495" s="218" t="s">
        <v>897</v>
      </c>
      <c r="C495" s="226" t="s">
        <v>904</v>
      </c>
      <c r="D495" s="230" t="s">
        <v>861</v>
      </c>
      <c r="E495" s="181"/>
      <c r="F495" s="224">
        <v>0</v>
      </c>
      <c r="G495" s="252"/>
      <c r="H495" s="111"/>
    </row>
    <row r="496" spans="1:8" ht="33" x14ac:dyDescent="0.3">
      <c r="A496" s="197">
        <v>8</v>
      </c>
      <c r="B496" s="218" t="s">
        <v>897</v>
      </c>
      <c r="C496" s="226" t="s">
        <v>905</v>
      </c>
      <c r="D496" s="230" t="s">
        <v>861</v>
      </c>
      <c r="E496" s="35"/>
      <c r="F496" s="224">
        <v>1</v>
      </c>
      <c r="G496" s="251">
        <f>E496*F496</f>
        <v>0</v>
      </c>
      <c r="H496" s="111"/>
    </row>
    <row r="497" spans="1:8" ht="33" x14ac:dyDescent="0.3">
      <c r="A497" s="197">
        <v>9</v>
      </c>
      <c r="B497" s="218" t="s">
        <v>897</v>
      </c>
      <c r="C497" s="226" t="s">
        <v>732</v>
      </c>
      <c r="D497" s="230" t="s">
        <v>861</v>
      </c>
      <c r="E497" s="181"/>
      <c r="F497" s="224">
        <v>0</v>
      </c>
      <c r="G497" s="252"/>
      <c r="H497" s="111"/>
    </row>
    <row r="498" spans="1:8" ht="33" x14ac:dyDescent="0.3">
      <c r="A498" s="197">
        <v>10</v>
      </c>
      <c r="B498" s="218" t="s">
        <v>897</v>
      </c>
      <c r="C498" s="226" t="s">
        <v>906</v>
      </c>
      <c r="D498" s="230" t="s">
        <v>861</v>
      </c>
      <c r="E498" s="35"/>
      <c r="F498" s="224">
        <v>1</v>
      </c>
      <c r="G498" s="251">
        <f>E498*F498</f>
        <v>0</v>
      </c>
      <c r="H498" s="111"/>
    </row>
    <row r="499" spans="1:8" ht="33" x14ac:dyDescent="0.3">
      <c r="A499" s="197">
        <v>11</v>
      </c>
      <c r="B499" s="218" t="s">
        <v>897</v>
      </c>
      <c r="C499" s="226" t="s">
        <v>733</v>
      </c>
      <c r="D499" s="230" t="s">
        <v>861</v>
      </c>
      <c r="E499" s="35"/>
      <c r="F499" s="224">
        <v>1</v>
      </c>
      <c r="G499" s="251">
        <f t="shared" ref="G499:G503" si="18">E499*F499</f>
        <v>0</v>
      </c>
      <c r="H499" s="111"/>
    </row>
    <row r="500" spans="1:8" ht="33" x14ac:dyDescent="0.3">
      <c r="A500" s="197">
        <v>12</v>
      </c>
      <c r="B500" s="218" t="s">
        <v>897</v>
      </c>
      <c r="C500" s="226" t="s">
        <v>734</v>
      </c>
      <c r="D500" s="230" t="s">
        <v>861</v>
      </c>
      <c r="E500" s="35"/>
      <c r="F500" s="224">
        <v>1</v>
      </c>
      <c r="G500" s="251">
        <f t="shared" si="18"/>
        <v>0</v>
      </c>
      <c r="H500" s="111"/>
    </row>
    <row r="501" spans="1:8" ht="33" x14ac:dyDescent="0.3">
      <c r="A501" s="197">
        <v>13</v>
      </c>
      <c r="B501" s="218" t="s">
        <v>897</v>
      </c>
      <c r="C501" s="226" t="s">
        <v>907</v>
      </c>
      <c r="D501" s="230" t="s">
        <v>861</v>
      </c>
      <c r="E501" s="35"/>
      <c r="F501" s="224">
        <v>1</v>
      </c>
      <c r="G501" s="251">
        <f t="shared" si="18"/>
        <v>0</v>
      </c>
      <c r="H501" s="111"/>
    </row>
    <row r="502" spans="1:8" ht="33" x14ac:dyDescent="0.3">
      <c r="A502" s="197">
        <v>14</v>
      </c>
      <c r="B502" s="218" t="s">
        <v>897</v>
      </c>
      <c r="C502" s="226" t="s">
        <v>908</v>
      </c>
      <c r="D502" s="230" t="s">
        <v>861</v>
      </c>
      <c r="E502" s="35"/>
      <c r="F502" s="224">
        <v>1</v>
      </c>
      <c r="G502" s="251">
        <f t="shared" si="18"/>
        <v>0</v>
      </c>
      <c r="H502" s="111"/>
    </row>
    <row r="503" spans="1:8" ht="33" x14ac:dyDescent="0.3">
      <c r="A503" s="197">
        <v>15</v>
      </c>
      <c r="B503" s="218" t="s">
        <v>897</v>
      </c>
      <c r="C503" s="226" t="s">
        <v>909</v>
      </c>
      <c r="D503" s="230" t="s">
        <v>861</v>
      </c>
      <c r="E503" s="35"/>
      <c r="F503" s="224">
        <v>1</v>
      </c>
      <c r="G503" s="251">
        <f t="shared" si="18"/>
        <v>0</v>
      </c>
      <c r="H503" s="111"/>
    </row>
    <row r="504" spans="1:8" ht="33.75" thickBot="1" x14ac:dyDescent="0.35">
      <c r="A504" s="202">
        <v>16</v>
      </c>
      <c r="B504" s="231" t="s">
        <v>897</v>
      </c>
      <c r="C504" s="232" t="s">
        <v>910</v>
      </c>
      <c r="D504" s="233" t="s">
        <v>861</v>
      </c>
      <c r="E504" s="57"/>
      <c r="F504" s="235">
        <v>1</v>
      </c>
      <c r="G504" s="251">
        <f>E504*F504</f>
        <v>0</v>
      </c>
      <c r="H504" s="112"/>
    </row>
    <row r="505" spans="1:8" ht="17.25" thickBot="1" x14ac:dyDescent="0.3">
      <c r="A505" s="52"/>
      <c r="B505" s="53"/>
      <c r="C505" s="53"/>
      <c r="D505" s="53"/>
      <c r="E505" s="53"/>
      <c r="F505" s="54" t="s">
        <v>890</v>
      </c>
      <c r="G505" s="236">
        <f>SUM(G489:G504)</f>
        <v>0</v>
      </c>
      <c r="H505" s="109"/>
    </row>
    <row r="506" spans="1:8" ht="17.25" thickBot="1" x14ac:dyDescent="0.35"/>
    <row r="507" spans="1:8" ht="17.25" thickBot="1" x14ac:dyDescent="0.3">
      <c r="A507" s="52"/>
      <c r="B507" s="53"/>
      <c r="C507" s="53"/>
      <c r="D507" s="53"/>
      <c r="E507" s="53"/>
      <c r="F507" s="113" t="s">
        <v>1046</v>
      </c>
      <c r="G507" s="236">
        <f>H31+H60+H97+H134+H168+H216+H253+H294+H337+H371+H401+H425+H430+H438+H457+H479+G485+G505</f>
        <v>0</v>
      </c>
      <c r="H507" s="109"/>
    </row>
    <row r="512" spans="1:8" x14ac:dyDescent="0.3">
      <c r="E512" s="36" t="s">
        <v>1047</v>
      </c>
    </row>
    <row r="515" spans="5:5" x14ac:dyDescent="0.3">
      <c r="E515" s="36" t="s">
        <v>1048</v>
      </c>
    </row>
  </sheetData>
  <mergeCells count="22">
    <mergeCell ref="A1:H1"/>
    <mergeCell ref="A480:H480"/>
    <mergeCell ref="A458:H458"/>
    <mergeCell ref="A338:H338"/>
    <mergeCell ref="A486:H486"/>
    <mergeCell ref="A439:H439"/>
    <mergeCell ref="A372:H372"/>
    <mergeCell ref="A402:H402"/>
    <mergeCell ref="A431:H431"/>
    <mergeCell ref="A426:H426"/>
    <mergeCell ref="C429:D429"/>
    <mergeCell ref="C428:D428"/>
    <mergeCell ref="C427:D427"/>
    <mergeCell ref="A295:H295"/>
    <mergeCell ref="A254:H254"/>
    <mergeCell ref="A2:H2"/>
    <mergeCell ref="A217:H217"/>
    <mergeCell ref="A32:H32"/>
    <mergeCell ref="A61:H61"/>
    <mergeCell ref="A98:H98"/>
    <mergeCell ref="A135:H135"/>
    <mergeCell ref="A169:H169"/>
  </mergeCells>
  <phoneticPr fontId="3" type="noConversion"/>
  <pageMargins left="0.23622047244094491" right="0.23622047244094491" top="0.55118110236220474" bottom="0.55118110236220474" header="0.31496062992125984" footer="0.31496062992125984"/>
  <pageSetup paperSize="9" scale="59" fitToHeight="12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3. Załącznik 3 SWZ - Załącznik Cenowy.xlsx</dmsv2BaseFileName>
    <dmsv2BaseDisplayName xmlns="http://schemas.microsoft.com/sharepoint/v3">3. Załącznik 3 SWZ - Załącznik Cenowy</dmsv2BaseDisplayName>
    <dmsv2SWPP2ObjectNumber xmlns="http://schemas.microsoft.com/sharepoint/v3">POST/GEK/CSS/FZR-ELR/06055/2025                   </dmsv2SWPP2ObjectNumber>
    <dmsv2SWPP2SumMD5 xmlns="http://schemas.microsoft.com/sharepoint/v3">4268b17c82d8fc2296c6a08127344dbb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697022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23897848</dmsv2BaseClientSystemDocumentID>
    <dmsv2BaseModifiedByID xmlns="http://schemas.microsoft.com/sharepoint/v3">14000952</dmsv2BaseModifiedByID>
    <dmsv2BaseCreatedByID xmlns="http://schemas.microsoft.com/sharepoint/v3">14000952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JEUP5JKVCYQC-1440096624-9792</_dlc_DocId>
    <_dlc_DocIdUrl xmlns="a19cb1c7-c5c7-46d4-85ae-d83685407bba">
      <Url>https://swpp2.dms.gkpge.pl/sites/41/_layouts/15/DocIdRedir.aspx?ID=JEUP5JKVCYQC-1440096624-9792</Url>
      <Description>JEUP5JKVCYQC-1440096624-9792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D3BE8EA-8675-4D2A-975D-4F91FAA8546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BB12F3A-9CE3-4B81-9AD4-697A32F25C9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53A646-E880-49B6-84C4-9C5D818C9DCD}"/>
</file>

<file path=customXml/itemProps4.xml><?xml version="1.0" encoding="utf-8"?>
<ds:datastoreItem xmlns:ds="http://schemas.openxmlformats.org/officeDocument/2006/customXml" ds:itemID="{8830ED9B-B42A-439D-8DE9-59180CA185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Zał.1 Lista ob. bud. KOB</vt:lpstr>
      <vt:lpstr>Załącznik nr 3 do SWZ</vt:lpstr>
      <vt:lpstr>'Zał.1 Lista ob. bud. KOB'!Obszar_wydruku</vt:lpstr>
      <vt:lpstr>'Załącznik nr 3 do SWZ'!Obszar_wydruku</vt:lpstr>
    </vt:vector>
  </TitlesOfParts>
  <Company>EDF Polska CUW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Wiącek-Gąsiorowska Małgorzata</dc:creator>
  <cp:lastModifiedBy>Gorczyca Jakub [PGE GiEK S.A.]</cp:lastModifiedBy>
  <cp:lastPrinted>2025-12-03T08:27:14Z</cp:lastPrinted>
  <dcterms:created xsi:type="dcterms:W3CDTF">2015-05-08T05:56:07Z</dcterms:created>
  <dcterms:modified xsi:type="dcterms:W3CDTF">2025-12-03T08:28:00Z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MSIP_Label_66b5d990-821a-4d41-b503-280f184b2126_Enabled">
    <vt:lpwstr>true</vt:lpwstr>
  </property>
  <property fmtid="{D5CDD505-2E9C-101B-9397-08002B2CF9AE}" pid="4" name="MSIP_Label_66b5d990-821a-4d41-b503-280f184b2126_SetDate">
    <vt:lpwstr>2025-12-03T08:26:25Z</vt:lpwstr>
  </property>
  <property fmtid="{D5CDD505-2E9C-101B-9397-08002B2CF9AE}" pid="5" name="MSIP_Label_66b5d990-821a-4d41-b503-280f184b2126_Method">
    <vt:lpwstr>Privileged</vt:lpwstr>
  </property>
  <property fmtid="{D5CDD505-2E9C-101B-9397-08002B2CF9AE}" pid="6" name="MSIP_Label_66b5d990-821a-4d41-b503-280f184b2126_Name">
    <vt:lpwstr>ALL-Publiczne</vt:lpwstr>
  </property>
  <property fmtid="{D5CDD505-2E9C-101B-9397-08002B2CF9AE}" pid="7" name="MSIP_Label_66b5d990-821a-4d41-b503-280f184b2126_SiteId">
    <vt:lpwstr>e9895a11-04dc-4848-aa12-7fca9faefb60</vt:lpwstr>
  </property>
  <property fmtid="{D5CDD505-2E9C-101B-9397-08002B2CF9AE}" pid="8" name="MSIP_Label_66b5d990-821a-4d41-b503-280f184b2126_ActionId">
    <vt:lpwstr>4ec9bcfe-be2e-488f-81f2-4845f30b50fe</vt:lpwstr>
  </property>
  <property fmtid="{D5CDD505-2E9C-101B-9397-08002B2CF9AE}" pid="9" name="MSIP_Label_66b5d990-821a-4d41-b503-280f184b2126_ContentBits">
    <vt:lpwstr>0</vt:lpwstr>
  </property>
  <property fmtid="{D5CDD505-2E9C-101B-9397-08002B2CF9AE}" pid="10" name="_dlc_DocIdItemGuid">
    <vt:lpwstr>62722a78-e833-4ee3-a3d1-8dcf790b9c94</vt:lpwstr>
  </property>
</Properties>
</file>